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1\Boletín Volumen II Año 2021 - PDF\Original\"/>
    </mc:Choice>
  </mc:AlternateContent>
  <bookViews>
    <workbookView xWindow="120" yWindow="435" windowWidth="15480" windowHeight="8430"/>
  </bookViews>
  <sheets>
    <sheet name="Cuadro 17" sheetId="48" r:id="rId1"/>
  </sheets>
  <definedNames>
    <definedName name="_xlnm.Print_Area" localSheetId="0">'Cuadro 17'!$A$1:$G$325</definedName>
  </definedNames>
  <calcPr calcId="152511"/>
</workbook>
</file>

<file path=xl/calcChain.xml><?xml version="1.0" encoding="utf-8"?>
<calcChain xmlns="http://schemas.openxmlformats.org/spreadsheetml/2006/main">
  <c r="G149" i="48" l="1"/>
  <c r="G65" i="48"/>
  <c r="B316" i="48" l="1"/>
  <c r="B315" i="48"/>
  <c r="B314" i="48"/>
  <c r="B313" i="48"/>
  <c r="B312" i="48"/>
  <c r="B310" i="48"/>
  <c r="B309" i="48"/>
  <c r="B308" i="48"/>
  <c r="B307" i="48"/>
  <c r="B306" i="48"/>
  <c r="G304" i="48"/>
  <c r="F304" i="48"/>
  <c r="E304" i="48"/>
  <c r="D304" i="48"/>
  <c r="B302" i="48"/>
  <c r="G300" i="48"/>
  <c r="F300" i="48"/>
  <c r="E300" i="48"/>
  <c r="E298" i="48" s="1"/>
  <c r="D300" i="48"/>
  <c r="F298" i="48"/>
  <c r="B296" i="48"/>
  <c r="F294" i="48"/>
  <c r="E294" i="48"/>
  <c r="D294" i="48"/>
  <c r="B292" i="48"/>
  <c r="B291" i="48"/>
  <c r="G289" i="48"/>
  <c r="G287" i="48" s="1"/>
  <c r="F289" i="48"/>
  <c r="F287" i="48" s="1"/>
  <c r="E289" i="48"/>
  <c r="E287" i="48" s="1"/>
  <c r="D289" i="48"/>
  <c r="B279" i="48"/>
  <c r="B278" i="48"/>
  <c r="B277" i="48"/>
  <c r="B276" i="48"/>
  <c r="B274" i="48"/>
  <c r="B273" i="48"/>
  <c r="B272" i="48"/>
  <c r="B271" i="48"/>
  <c r="G269" i="48"/>
  <c r="G267" i="48" s="1"/>
  <c r="F269" i="48"/>
  <c r="F267" i="48" s="1"/>
  <c r="E269" i="48"/>
  <c r="E267" i="48" s="1"/>
  <c r="D269" i="48"/>
  <c r="B269" i="48"/>
  <c r="D267" i="48"/>
  <c r="B265" i="48"/>
  <c r="B264" i="48"/>
  <c r="B263" i="48"/>
  <c r="B262" i="48"/>
  <c r="B261" i="48"/>
  <c r="B260" i="48"/>
  <c r="B258" i="48"/>
  <c r="B257" i="48"/>
  <c r="B256" i="48"/>
  <c r="B255" i="48"/>
  <c r="B254" i="48"/>
  <c r="G252" i="48"/>
  <c r="F252" i="48"/>
  <c r="E252" i="48"/>
  <c r="D252" i="48"/>
  <c r="B250" i="48"/>
  <c r="B249" i="48"/>
  <c r="G247" i="48"/>
  <c r="G245" i="48" s="1"/>
  <c r="F247" i="48"/>
  <c r="F245" i="48" s="1"/>
  <c r="E247" i="48"/>
  <c r="D247" i="48"/>
  <c r="E245" i="48"/>
  <c r="B243" i="48"/>
  <c r="B242" i="48"/>
  <c r="B241" i="48"/>
  <c r="B240" i="48"/>
  <c r="B239" i="48"/>
  <c r="B238" i="48"/>
  <c r="B237" i="48"/>
  <c r="B235" i="48"/>
  <c r="B234" i="48"/>
  <c r="B233" i="48"/>
  <c r="B232" i="48"/>
  <c r="B231" i="48"/>
  <c r="G229" i="48"/>
  <c r="G214" i="48" s="1"/>
  <c r="F229" i="48"/>
  <c r="E229" i="48"/>
  <c r="D229" i="48"/>
  <c r="B219" i="48"/>
  <c r="B218" i="48"/>
  <c r="G216" i="48"/>
  <c r="F216" i="48"/>
  <c r="F214" i="48" s="1"/>
  <c r="E216" i="48"/>
  <c r="E214" i="48" s="1"/>
  <c r="D216" i="48"/>
  <c r="D214" i="48"/>
  <c r="B212" i="48"/>
  <c r="B211" i="48"/>
  <c r="B210" i="48"/>
  <c r="B209" i="48"/>
  <c r="B208" i="48"/>
  <c r="B207" i="48"/>
  <c r="B206" i="48"/>
  <c r="B205" i="48"/>
  <c r="B203" i="48"/>
  <c r="B202" i="48"/>
  <c r="B201" i="48"/>
  <c r="B200" i="48"/>
  <c r="B199" i="48"/>
  <c r="G197" i="48"/>
  <c r="F197" i="48"/>
  <c r="E197" i="48"/>
  <c r="D197" i="48"/>
  <c r="B195" i="48"/>
  <c r="G193" i="48"/>
  <c r="F193" i="48"/>
  <c r="F191" i="48" s="1"/>
  <c r="E193" i="48"/>
  <c r="D193" i="48"/>
  <c r="E191" i="48"/>
  <c r="B189" i="48"/>
  <c r="B188" i="48"/>
  <c r="B187" i="48"/>
  <c r="B186" i="48"/>
  <c r="B185" i="48"/>
  <c r="B184" i="48"/>
  <c r="B182" i="48"/>
  <c r="B181" i="48"/>
  <c r="B180" i="48"/>
  <c r="G178" i="48"/>
  <c r="F178" i="48"/>
  <c r="E178" i="48"/>
  <c r="E176" i="48" s="1"/>
  <c r="D178" i="48"/>
  <c r="G176" i="48"/>
  <c r="F176" i="48"/>
  <c r="D176" i="48"/>
  <c r="B176" i="48" s="1"/>
  <c r="B168" i="48"/>
  <c r="B167" i="48"/>
  <c r="B166" i="48"/>
  <c r="B165" i="48"/>
  <c r="B164" i="48"/>
  <c r="B163" i="48"/>
  <c r="B161" i="48"/>
  <c r="B160" i="48"/>
  <c r="B159" i="48"/>
  <c r="B158" i="48"/>
  <c r="B157" i="48"/>
  <c r="G155" i="48"/>
  <c r="F155" i="48"/>
  <c r="E155" i="48"/>
  <c r="D155" i="48"/>
  <c r="B153" i="48"/>
  <c r="F151" i="48"/>
  <c r="F149" i="48" s="1"/>
  <c r="E149" i="48"/>
  <c r="D151" i="48"/>
  <c r="B147" i="48"/>
  <c r="B146" i="48"/>
  <c r="B145" i="48"/>
  <c r="B144" i="48"/>
  <c r="B143" i="48"/>
  <c r="B141" i="48"/>
  <c r="B140" i="48"/>
  <c r="B139" i="48"/>
  <c r="G137" i="48"/>
  <c r="G135" i="48" s="1"/>
  <c r="F137" i="48"/>
  <c r="F135" i="48" s="1"/>
  <c r="E137" i="48"/>
  <c r="E135" i="48" s="1"/>
  <c r="D137" i="48"/>
  <c r="D135" i="48"/>
  <c r="B133" i="48"/>
  <c r="B132" i="48"/>
  <c r="B131" i="48"/>
  <c r="B130" i="48"/>
  <c r="B129" i="48"/>
  <c r="B128" i="48"/>
  <c r="B126" i="48"/>
  <c r="B125" i="48"/>
  <c r="B124" i="48"/>
  <c r="B123" i="48"/>
  <c r="B122" i="48"/>
  <c r="G120" i="48"/>
  <c r="G105" i="48" s="1"/>
  <c r="F120" i="48"/>
  <c r="E120" i="48"/>
  <c r="D120" i="48"/>
  <c r="B110" i="48"/>
  <c r="B109" i="48"/>
  <c r="G107" i="48"/>
  <c r="F107" i="48"/>
  <c r="E107" i="48"/>
  <c r="B107" i="48" s="1"/>
  <c r="D107" i="48"/>
  <c r="D105" i="48" s="1"/>
  <c r="B103" i="48"/>
  <c r="B102" i="48"/>
  <c r="B101" i="48"/>
  <c r="B100" i="48"/>
  <c r="B99" i="48"/>
  <c r="B98" i="48"/>
  <c r="B97" i="48"/>
  <c r="B95" i="48"/>
  <c r="B94" i="48"/>
  <c r="B93" i="48"/>
  <c r="B92" i="48"/>
  <c r="B91" i="48"/>
  <c r="G89" i="48"/>
  <c r="G83" i="48" s="1"/>
  <c r="F89" i="48"/>
  <c r="E89" i="48"/>
  <c r="D89" i="48"/>
  <c r="B87" i="48"/>
  <c r="G85" i="48"/>
  <c r="F85" i="48"/>
  <c r="F83" i="48" s="1"/>
  <c r="E85" i="48"/>
  <c r="D85" i="48"/>
  <c r="D83" i="48" s="1"/>
  <c r="B81" i="48"/>
  <c r="B80" i="48"/>
  <c r="B79" i="48"/>
  <c r="B78" i="48"/>
  <c r="B77" i="48"/>
  <c r="B76" i="48"/>
  <c r="B75" i="48"/>
  <c r="B73" i="48"/>
  <c r="B72" i="48"/>
  <c r="B71" i="48"/>
  <c r="B70" i="48"/>
  <c r="B69" i="48"/>
  <c r="G67" i="48"/>
  <c r="F67" i="48"/>
  <c r="F65" i="48" s="1"/>
  <c r="E67" i="48"/>
  <c r="D67" i="48"/>
  <c r="D65" i="48" s="1"/>
  <c r="E65" i="48"/>
  <c r="B57" i="48"/>
  <c r="B56" i="48"/>
  <c r="B55" i="48"/>
  <c r="B54" i="48"/>
  <c r="B53" i="48"/>
  <c r="B52" i="48"/>
  <c r="B51" i="48"/>
  <c r="B49" i="48"/>
  <c r="B48" i="48"/>
  <c r="B47" i="48"/>
  <c r="B46" i="48"/>
  <c r="B45" i="48"/>
  <c r="G43" i="48"/>
  <c r="F43" i="48"/>
  <c r="E43" i="48"/>
  <c r="D43" i="48"/>
  <c r="B41" i="48"/>
  <c r="B40" i="48"/>
  <c r="B39" i="48"/>
  <c r="B38" i="48"/>
  <c r="G36" i="48"/>
  <c r="G34" i="48" s="1"/>
  <c r="F36" i="48"/>
  <c r="E36" i="48"/>
  <c r="D36" i="48"/>
  <c r="B32" i="48"/>
  <c r="B31" i="48"/>
  <c r="B30" i="48"/>
  <c r="B29" i="48"/>
  <c r="B28" i="48"/>
  <c r="B27" i="48"/>
  <c r="B26" i="48"/>
  <c r="B25" i="48"/>
  <c r="B23" i="48"/>
  <c r="B22" i="48"/>
  <c r="B21" i="48"/>
  <c r="B20" i="48"/>
  <c r="B19" i="48"/>
  <c r="G17" i="48"/>
  <c r="F17" i="48"/>
  <c r="E17" i="48"/>
  <c r="D17" i="48"/>
  <c r="B15" i="48"/>
  <c r="B14" i="48"/>
  <c r="B13" i="48"/>
  <c r="B12" i="48"/>
  <c r="G10" i="48"/>
  <c r="F10" i="48"/>
  <c r="E10" i="48"/>
  <c r="D10" i="48"/>
  <c r="G8" i="48"/>
  <c r="F8" i="48"/>
  <c r="B304" i="48" l="1"/>
  <c r="E34" i="48"/>
  <c r="B89" i="48"/>
  <c r="E105" i="48"/>
  <c r="B105" i="48" s="1"/>
  <c r="B137" i="48"/>
  <c r="B216" i="48"/>
  <c r="B289" i="48"/>
  <c r="B17" i="48"/>
  <c r="B67" i="48"/>
  <c r="B252" i="48"/>
  <c r="B214" i="48"/>
  <c r="F34" i="48"/>
  <c r="E83" i="48"/>
  <c r="B83" i="48" s="1"/>
  <c r="F105" i="48"/>
  <c r="D149" i="48"/>
  <c r="B197" i="48"/>
  <c r="B294" i="48"/>
  <c r="B149" i="48"/>
  <c r="B36" i="48"/>
  <c r="D34" i="48"/>
  <c r="B43" i="48"/>
  <c r="B120" i="48"/>
  <c r="B151" i="48"/>
  <c r="D191" i="48"/>
  <c r="B193" i="48"/>
  <c r="B247" i="48"/>
  <c r="B85" i="48"/>
  <c r="B135" i="48"/>
  <c r="B155" i="48"/>
  <c r="B229" i="48"/>
  <c r="E8" i="48"/>
  <c r="B65" i="48"/>
  <c r="B178" i="48"/>
  <c r="G298" i="48"/>
  <c r="B10" i="48"/>
  <c r="D8" i="48"/>
  <c r="G191" i="48"/>
  <c r="D245" i="48"/>
  <c r="B245" i="48" s="1"/>
  <c r="B267" i="48"/>
  <c r="D287" i="48"/>
  <c r="B287" i="48" s="1"/>
  <c r="B300" i="48"/>
  <c r="D298" i="48"/>
  <c r="B191" i="48" l="1"/>
  <c r="B34" i="48"/>
  <c r="B298" i="48"/>
  <c r="B8" i="48"/>
  <c r="C287" i="48" s="1"/>
  <c r="C155" i="48" l="1"/>
  <c r="C43" i="48"/>
  <c r="C229" i="48"/>
  <c r="C178" i="48"/>
  <c r="C316" i="48"/>
  <c r="C307" i="48"/>
  <c r="C146" i="48"/>
  <c r="C144" i="48"/>
  <c r="C141" i="48"/>
  <c r="C139" i="48"/>
  <c r="C309" i="48"/>
  <c r="C296" i="48"/>
  <c r="C239" i="48"/>
  <c r="C182" i="48"/>
  <c r="C132" i="48"/>
  <c r="C123" i="48"/>
  <c r="C110" i="48"/>
  <c r="C14" i="48"/>
  <c r="C12" i="48"/>
  <c r="C312" i="48"/>
  <c r="C274" i="48"/>
  <c r="C211" i="48"/>
  <c r="C158" i="48"/>
  <c r="C125" i="48"/>
  <c r="C81" i="48"/>
  <c r="C79" i="48"/>
  <c r="C77" i="48"/>
  <c r="C75" i="48"/>
  <c r="C72" i="48"/>
  <c r="C70" i="48"/>
  <c r="C31" i="48"/>
  <c r="C29" i="48"/>
  <c r="C27" i="48"/>
  <c r="C25" i="48"/>
  <c r="C22" i="48"/>
  <c r="C20" i="48"/>
  <c r="C314" i="48"/>
  <c r="C261" i="48"/>
  <c r="C167" i="48"/>
  <c r="C128" i="48"/>
  <c r="C109" i="48"/>
  <c r="C102" i="48"/>
  <c r="C100" i="48"/>
  <c r="C98" i="48"/>
  <c r="C95" i="48"/>
  <c r="C93" i="48"/>
  <c r="C91" i="48"/>
  <c r="C87" i="48"/>
  <c r="C15" i="48"/>
  <c r="C13" i="48"/>
  <c r="C250" i="48"/>
  <c r="C247" i="48" s="1"/>
  <c r="C237" i="48"/>
  <c r="C202" i="48"/>
  <c r="C180" i="48"/>
  <c r="C140" i="48"/>
  <c r="C130" i="48"/>
  <c r="C80" i="48"/>
  <c r="C78" i="48"/>
  <c r="C76" i="48"/>
  <c r="C73" i="48"/>
  <c r="C71" i="48"/>
  <c r="C69" i="48"/>
  <c r="C56" i="48"/>
  <c r="C54" i="48"/>
  <c r="C52" i="48"/>
  <c r="C49" i="48"/>
  <c r="C47" i="48"/>
  <c r="C45" i="48"/>
  <c r="C41" i="48"/>
  <c r="C39" i="48"/>
  <c r="C32" i="48"/>
  <c r="C23" i="48"/>
  <c r="C26" i="48"/>
  <c r="C28" i="48"/>
  <c r="C19" i="48"/>
  <c r="C30" i="48"/>
  <c r="C21" i="48"/>
  <c r="C48" i="48"/>
  <c r="C89" i="48"/>
  <c r="C137" i="48"/>
  <c r="C218" i="48"/>
  <c r="C67" i="48"/>
  <c r="C51" i="48"/>
  <c r="C103" i="48"/>
  <c r="C176" i="48"/>
  <c r="C304" i="48"/>
  <c r="C124" i="48"/>
  <c r="C160" i="48"/>
  <c r="C233" i="48"/>
  <c r="C277" i="48"/>
  <c r="C131" i="48"/>
  <c r="C185" i="48"/>
  <c r="C203" i="48"/>
  <c r="C254" i="48"/>
  <c r="C129" i="48"/>
  <c r="C186" i="48"/>
  <c r="C231" i="48"/>
  <c r="C279" i="48"/>
  <c r="C232" i="48"/>
  <c r="C276" i="48"/>
  <c r="C238" i="48"/>
  <c r="C294" i="48"/>
  <c r="C271" i="48"/>
  <c r="C53" i="48"/>
  <c r="C92" i="48"/>
  <c r="C143" i="48"/>
  <c r="C272" i="48"/>
  <c r="C189" i="48"/>
  <c r="C55" i="48"/>
  <c r="C107" i="48"/>
  <c r="C200" i="48"/>
  <c r="C40" i="48"/>
  <c r="C133" i="48"/>
  <c r="C184" i="48"/>
  <c r="C240" i="48"/>
  <c r="C289" i="48"/>
  <c r="C234" i="48"/>
  <c r="C265" i="48"/>
  <c r="C205" i="48"/>
  <c r="C242" i="48"/>
  <c r="C308" i="48"/>
  <c r="C126" i="48"/>
  <c r="C187" i="48"/>
  <c r="C243" i="48"/>
  <c r="C201" i="48"/>
  <c r="C252" i="48"/>
  <c r="C153" i="48"/>
  <c r="C199" i="48"/>
  <c r="C249" i="48"/>
  <c r="C302" i="48"/>
  <c r="C57" i="48"/>
  <c r="C97" i="48"/>
  <c r="C147" i="48"/>
  <c r="C17" i="48"/>
  <c r="C258" i="48"/>
  <c r="C94" i="48"/>
  <c r="C145" i="48"/>
  <c r="C209" i="48"/>
  <c r="C197" i="48"/>
  <c r="C207" i="48"/>
  <c r="C264" i="48"/>
  <c r="C306" i="48"/>
  <c r="C161" i="48"/>
  <c r="C241" i="48"/>
  <c r="C278" i="48"/>
  <c r="C216" i="48"/>
  <c r="C255" i="48"/>
  <c r="C315" i="48"/>
  <c r="C159" i="48"/>
  <c r="C206" i="48"/>
  <c r="C256" i="48"/>
  <c r="C210" i="48"/>
  <c r="C260" i="48"/>
  <c r="C313" i="48"/>
  <c r="C164" i="48"/>
  <c r="C208" i="48"/>
  <c r="C257" i="48"/>
  <c r="C291" i="48"/>
  <c r="C310" i="48"/>
  <c r="C83" i="48"/>
  <c r="C101" i="48"/>
  <c r="C163" i="48"/>
  <c r="C38" i="48"/>
  <c r="C46" i="48"/>
  <c r="C99" i="48"/>
  <c r="C165" i="48"/>
  <c r="C292" i="48"/>
  <c r="C157" i="48"/>
  <c r="C214" i="48"/>
  <c r="C269" i="48"/>
  <c r="C122" i="48"/>
  <c r="C181" i="48"/>
  <c r="C195" i="48"/>
  <c r="C168" i="48"/>
  <c r="C262" i="48"/>
  <c r="C166" i="48"/>
  <c r="C212" i="48"/>
  <c r="C263" i="48"/>
  <c r="C219" i="48"/>
  <c r="C273" i="48"/>
  <c r="C188" i="48"/>
  <c r="C235" i="48"/>
  <c r="C151" i="48"/>
  <c r="C149" i="48"/>
  <c r="C105" i="48"/>
  <c r="C10" i="48"/>
  <c r="C34" i="48"/>
  <c r="C245" i="48"/>
  <c r="C191" i="48"/>
  <c r="C120" i="48"/>
  <c r="C36" i="48"/>
  <c r="C267" i="48"/>
  <c r="C65" i="48"/>
  <c r="C298" i="48"/>
  <c r="C135" i="48"/>
  <c r="C193" i="48"/>
  <c r="C85" i="48"/>
  <c r="C300" i="48"/>
  <c r="C8" i="48" l="1"/>
</calcChain>
</file>

<file path=xl/sharedStrings.xml><?xml version="1.0" encoding="utf-8"?>
<sst xmlns="http://schemas.openxmlformats.org/spreadsheetml/2006/main" count="277" uniqueCount="57">
  <si>
    <t>Defunciones fetales</t>
  </si>
  <si>
    <t>Total</t>
  </si>
  <si>
    <t>Unida</t>
  </si>
  <si>
    <t>Casada</t>
  </si>
  <si>
    <t xml:space="preserve">Soltera </t>
  </si>
  <si>
    <t>NOTA:  Excluye los grupos de edad en los cuales no se registró información.</t>
  </si>
  <si>
    <t xml:space="preserve">Estado civil/conyugal de la mujer </t>
  </si>
  <si>
    <t>Porcentaje</t>
  </si>
  <si>
    <t>Otro (1)</t>
  </si>
  <si>
    <t xml:space="preserve"> -  Cantidad nula o cero.</t>
  </si>
  <si>
    <t xml:space="preserve">    10 a 14</t>
  </si>
  <si>
    <t xml:space="preserve">         12</t>
  </si>
  <si>
    <t xml:space="preserve">         14</t>
  </si>
  <si>
    <t xml:space="preserve">    15 a 19</t>
  </si>
  <si>
    <t xml:space="preserve">         13</t>
  </si>
  <si>
    <t xml:space="preserve">         15</t>
  </si>
  <si>
    <t xml:space="preserve">         16</t>
  </si>
  <si>
    <t xml:space="preserve">         17</t>
  </si>
  <si>
    <t xml:space="preserve">         19</t>
  </si>
  <si>
    <t xml:space="preserve">         18</t>
  </si>
  <si>
    <t xml:space="preserve">    20 a 24</t>
  </si>
  <si>
    <t xml:space="preserve">    25 a 29</t>
  </si>
  <si>
    <t xml:space="preserve">    30 a 34</t>
  </si>
  <si>
    <t xml:space="preserve">    35 a 39</t>
  </si>
  <si>
    <t xml:space="preserve">    40 a 44</t>
  </si>
  <si>
    <t xml:space="preserve">    45 a 49</t>
  </si>
  <si>
    <t xml:space="preserve">    50 y más</t>
  </si>
  <si>
    <t xml:space="preserve">    No especificada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</si>
  <si>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</si>
  <si>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</si>
  <si>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</si>
  <si>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</si>
  <si>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</si>
  <si>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</si>
  <si>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</si>
  <si>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</si>
  <si>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</si>
  <si>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</si>
  <si>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</si>
  <si>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</si>
  <si>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Provincia, comarca indígena                                          de residencia y edad                                         de la mujer</t>
  </si>
  <si>
    <t>Cuadro 17.  DEFUNCIONES FETALES EN LA REPÚBLICA, POR ESTADO CIVIL/CONYUGAL, SEGÚN PROVINCIA,</t>
  </si>
  <si>
    <t>TOTAL</t>
  </si>
  <si>
    <t xml:space="preserve">Chiriquí: (Continuación) </t>
  </si>
  <si>
    <t>Panamá Oeste</t>
  </si>
  <si>
    <t>Panamá Oeste: (Continuación)</t>
  </si>
  <si>
    <t xml:space="preserve"> </t>
  </si>
  <si>
    <t xml:space="preserve">         11</t>
  </si>
  <si>
    <t xml:space="preserve">        16</t>
  </si>
  <si>
    <t>.. Dato no aplicable al grupo o categoría.</t>
  </si>
  <si>
    <t>(1) Se refiere al estado civil/conyugal: Separada de unión, separada de matrimonio y viuda.</t>
  </si>
  <si>
    <t xml:space="preserve"> COMARCA INDÍGENA DE RESIDENCIA Y EDAD DE LA MUJER:  AÑO 2021</t>
  </si>
  <si>
    <t xml:space="preserve">        19</t>
  </si>
  <si>
    <t xml:space="preserve">        24</t>
  </si>
  <si>
    <t xml:space="preserve">            de salud pública  (Minsa y CSS) y clínicas privadas.</t>
  </si>
  <si>
    <t>0.0 Cuando la cantidad es menor a la mitad de la unidad o fracción decimal adoptada, para la expresión del dato.</t>
  </si>
  <si>
    <t>Fuente: Los datos publicados corresponden a información recopilada, con base en los registros administrativos de las instalaciones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</si>
</sst>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;\-"/>
    <numFmt numFmtId="165" formatCode="#,##0.0;\-;\-"/>
    <numFmt numFmtId="166" formatCode="#,##0;&quot;..&quot;;&quot;..&quot;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6" fillId="0" borderId="0"/>
  </cellStyleXfs>
  <cellXfs count="117">
    <xf numFmtId="0" fontId="0" fillId="0" borderId="0" xfId="0"/>
    <xf numFmtId="164" fontId="4" fillId="0" borderId="0" xfId="2" applyNumberFormat="1" applyFont="1"/>
    <xf numFmtId="164" fontId="4" fillId="0" borderId="0" xfId="2" applyNumberFormat="1" applyFont="1" applyBorder="1"/>
    <xf numFmtId="164" fontId="5" fillId="0" borderId="0" xfId="2" applyNumberFormat="1" applyFont="1" applyBorder="1"/>
    <xf numFmtId="164" fontId="5" fillId="0" borderId="0" xfId="2" applyNumberFormat="1" applyFont="1"/>
    <xf numFmtId="165" fontId="4" fillId="0" borderId="1" xfId="1" applyNumberFormat="1" applyFont="1" applyBorder="1" applyAlignment="1">
      <alignment horizontal="right"/>
    </xf>
    <xf numFmtId="165" fontId="4" fillId="0" borderId="6" xfId="1" applyNumberFormat="1" applyFont="1" applyBorder="1" applyAlignment="1">
      <alignment horizontal="right"/>
    </xf>
    <xf numFmtId="165" fontId="4" fillId="0" borderId="0" xfId="2" applyNumberFormat="1" applyFont="1"/>
    <xf numFmtId="49" fontId="4" fillId="0" borderId="0" xfId="8" applyNumberFormat="1" applyFont="1"/>
    <xf numFmtId="164" fontId="4" fillId="0" borderId="0" xfId="2" quotePrefix="1" applyNumberFormat="1" applyFont="1"/>
    <xf numFmtId="164" fontId="4" fillId="0" borderId="1" xfId="1" applyNumberFormat="1" applyFont="1" applyBorder="1" applyAlignment="1">
      <alignment horizontal="right"/>
    </xf>
    <xf numFmtId="164" fontId="5" fillId="0" borderId="0" xfId="3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right"/>
    </xf>
    <xf numFmtId="165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164" fontId="5" fillId="0" borderId="1" xfId="1" applyNumberFormat="1" applyFont="1" applyFill="1" applyBorder="1" applyAlignment="1">
      <alignment horizontal="right"/>
    </xf>
    <xf numFmtId="164" fontId="5" fillId="2" borderId="6" xfId="2" applyNumberFormat="1" applyFont="1" applyFill="1" applyBorder="1" applyAlignment="1">
      <alignment horizontal="center" vertical="center" wrapText="1"/>
    </xf>
    <xf numFmtId="164" fontId="5" fillId="2" borderId="7" xfId="2" applyNumberFormat="1" applyFont="1" applyFill="1" applyBorder="1" applyAlignment="1">
      <alignment horizontal="center" vertical="center" wrapText="1"/>
    </xf>
    <xf numFmtId="1" fontId="4" fillId="0" borderId="0" xfId="3" applyNumberFormat="1" applyFont="1" applyBorder="1" applyAlignment="1"/>
    <xf numFmtId="164" fontId="4" fillId="0" borderId="0" xfId="4" quotePrefix="1" applyNumberFormat="1" applyFont="1" applyAlignment="1"/>
    <xf numFmtId="164" fontId="4" fillId="0" borderId="0" xfId="3" applyNumberFormat="1" applyFont="1" applyBorder="1" applyAlignment="1"/>
    <xf numFmtId="164" fontId="4" fillId="0" borderId="2" xfId="1" applyNumberFormat="1" applyFont="1" applyBorder="1" applyAlignment="1">
      <alignment horizontal="right"/>
    </xf>
    <xf numFmtId="164" fontId="4" fillId="0" borderId="0" xfId="4" quotePrefix="1" applyNumberFormat="1" applyFont="1" applyFill="1" applyAlignment="1"/>
    <xf numFmtId="165" fontId="4" fillId="0" borderId="1" xfId="1" applyNumberFormat="1" applyFont="1" applyFill="1" applyBorder="1" applyAlignment="1">
      <alignment horizontal="right"/>
    </xf>
    <xf numFmtId="164" fontId="5" fillId="0" borderId="2" xfId="1" applyNumberFormat="1" applyFont="1" applyFill="1" applyBorder="1" applyAlignment="1">
      <alignment horizontal="right"/>
    </xf>
    <xf numFmtId="164" fontId="4" fillId="0" borderId="1" xfId="2" applyNumberFormat="1" applyFont="1" applyFill="1" applyBorder="1" applyAlignment="1">
      <alignment horizontal="right"/>
    </xf>
    <xf numFmtId="165" fontId="4" fillId="0" borderId="1" xfId="2" applyNumberFormat="1" applyFont="1" applyFill="1" applyBorder="1" applyAlignment="1">
      <alignment horizontal="right"/>
    </xf>
    <xf numFmtId="164" fontId="4" fillId="0" borderId="2" xfId="2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" fontId="5" fillId="0" borderId="0" xfId="3" applyNumberFormat="1" applyFont="1" applyBorder="1" applyAlignment="1"/>
    <xf numFmtId="164" fontId="5" fillId="0" borderId="0" xfId="3" applyNumberFormat="1" applyFont="1" applyBorder="1" applyAlignment="1"/>
    <xf numFmtId="164" fontId="5" fillId="0" borderId="0" xfId="1" applyNumberFormat="1" applyFont="1" applyBorder="1" applyAlignment="1">
      <alignment horizontal="right"/>
    </xf>
    <xf numFmtId="164" fontId="5" fillId="0" borderId="0" xfId="5" applyNumberFormat="1" applyFont="1" applyFill="1" applyBorder="1"/>
    <xf numFmtId="164" fontId="4" fillId="0" borderId="11" xfId="2" applyNumberFormat="1" applyFont="1" applyBorder="1"/>
    <xf numFmtId="164" fontId="5" fillId="0" borderId="0" xfId="6" applyNumberFormat="1" applyFont="1" applyBorder="1"/>
    <xf numFmtId="165" fontId="5" fillId="0" borderId="1" xfId="1" applyNumberFormat="1" applyFont="1" applyFill="1" applyBorder="1" applyAlignment="1">
      <alignment horizontal="right"/>
    </xf>
    <xf numFmtId="164" fontId="4" fillId="0" borderId="0" xfId="5" applyNumberFormat="1" applyFont="1" applyFill="1" applyBorder="1"/>
    <xf numFmtId="164" fontId="4" fillId="0" borderId="0" xfId="6" applyNumberFormat="1" applyFont="1" applyBorder="1"/>
    <xf numFmtId="164" fontId="4" fillId="0" borderId="11" xfId="6" applyNumberFormat="1" applyFont="1" applyBorder="1"/>
    <xf numFmtId="164" fontId="4" fillId="0" borderId="1" xfId="2" applyNumberFormat="1" applyFont="1" applyBorder="1"/>
    <xf numFmtId="164" fontId="5" fillId="0" borderId="1" xfId="2" applyNumberFormat="1" applyFont="1" applyFill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166" fontId="5" fillId="0" borderId="1" xfId="1" applyNumberFormat="1" applyFont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6" fontId="5" fillId="0" borderId="1" xfId="1" applyNumberFormat="1" applyFont="1" applyFill="1" applyBorder="1" applyAlignment="1">
      <alignment horizontal="right"/>
    </xf>
    <xf numFmtId="166" fontId="4" fillId="0" borderId="1" xfId="1" applyNumberFormat="1" applyFont="1" applyFill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4" fillId="0" borderId="1" xfId="2" applyNumberFormat="1" applyFont="1" applyFill="1" applyBorder="1" applyAlignment="1">
      <alignment horizontal="right"/>
    </xf>
    <xf numFmtId="166" fontId="4" fillId="0" borderId="1" xfId="2" applyNumberFormat="1" applyFont="1" applyBorder="1"/>
    <xf numFmtId="166" fontId="4" fillId="0" borderId="1" xfId="0" applyNumberFormat="1" applyFont="1" applyFill="1" applyBorder="1" applyAlignment="1">
      <alignment horizontal="right" vertical="center"/>
    </xf>
    <xf numFmtId="164" fontId="5" fillId="0" borderId="6" xfId="1" applyNumberFormat="1" applyFont="1" applyFill="1" applyBorder="1" applyAlignment="1">
      <alignment horizontal="right"/>
    </xf>
    <xf numFmtId="164" fontId="4" fillId="0" borderId="6" xfId="2" applyNumberFormat="1" applyFont="1" applyBorder="1"/>
    <xf numFmtId="164" fontId="4" fillId="0" borderId="6" xfId="0" applyNumberFormat="1" applyFont="1" applyFill="1" applyBorder="1" applyAlignment="1">
      <alignment horizontal="right"/>
    </xf>
    <xf numFmtId="164" fontId="4" fillId="0" borderId="7" xfId="0" applyNumberFormat="1" applyFont="1" applyFill="1" applyBorder="1" applyAlignment="1">
      <alignment horizontal="right"/>
    </xf>
    <xf numFmtId="164" fontId="5" fillId="0" borderId="11" xfId="1" applyNumberFormat="1" applyFont="1" applyFill="1" applyBorder="1" applyAlignment="1">
      <alignment horizontal="right"/>
    </xf>
    <xf numFmtId="164" fontId="4" fillId="0" borderId="11" xfId="3" applyNumberFormat="1" applyFont="1" applyBorder="1" applyAlignment="1"/>
    <xf numFmtId="164" fontId="5" fillId="0" borderId="11" xfId="2" applyNumberFormat="1" applyFont="1" applyBorder="1"/>
    <xf numFmtId="164" fontId="5" fillId="0" borderId="1" xfId="2" applyNumberFormat="1" applyFont="1" applyBorder="1"/>
    <xf numFmtId="164" fontId="5" fillId="0" borderId="11" xfId="1" applyNumberFormat="1" applyFont="1" applyBorder="1" applyAlignment="1">
      <alignment horizontal="right"/>
    </xf>
    <xf numFmtId="164" fontId="4" fillId="0" borderId="11" xfId="3" quotePrefix="1" applyNumberFormat="1" applyFont="1" applyBorder="1" applyAlignment="1"/>
    <xf numFmtId="164" fontId="4" fillId="0" borderId="11" xfId="4" quotePrefix="1" applyNumberFormat="1" applyFont="1" applyBorder="1" applyAlignment="1"/>
    <xf numFmtId="164" fontId="5" fillId="0" borderId="11" xfId="6" applyNumberFormat="1" applyFont="1" applyBorder="1"/>
    <xf numFmtId="1" fontId="4" fillId="0" borderId="11" xfId="3" applyNumberFormat="1" applyFont="1" applyBorder="1" applyAlignment="1"/>
    <xf numFmtId="164" fontId="5" fillId="0" borderId="11" xfId="3" applyNumberFormat="1" applyFont="1" applyBorder="1" applyAlignment="1"/>
    <xf numFmtId="1" fontId="5" fillId="0" borderId="11" xfId="3" applyNumberFormat="1" applyFont="1" applyBorder="1" applyAlignment="1"/>
    <xf numFmtId="164" fontId="4" fillId="0" borderId="11" xfId="1" applyNumberFormat="1" applyFont="1" applyBorder="1" applyAlignment="1">
      <alignment horizontal="right"/>
    </xf>
    <xf numFmtId="164" fontId="4" fillId="0" borderId="11" xfId="0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0" fontId="4" fillId="0" borderId="0" xfId="12" applyFont="1"/>
    <xf numFmtId="0" fontId="4" fillId="0" borderId="0" xfId="0" applyFont="1" applyAlignment="1">
      <alignment vertical="center"/>
    </xf>
    <xf numFmtId="164" fontId="4" fillId="0" borderId="11" xfId="2" applyNumberFormat="1" applyFont="1" applyBorder="1" applyAlignment="1">
      <alignment horizontal="left"/>
    </xf>
    <xf numFmtId="164" fontId="4" fillId="0" borderId="11" xfId="6" applyNumberFormat="1" applyFont="1" applyBorder="1" applyAlignment="1">
      <alignment horizontal="left"/>
    </xf>
    <xf numFmtId="164" fontId="5" fillId="0" borderId="11" xfId="6" applyNumberFormat="1" applyFont="1" applyBorder="1" applyAlignment="1">
      <alignment horizontal="left"/>
    </xf>
    <xf numFmtId="164" fontId="5" fillId="0" borderId="11" xfId="2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2" applyNumberFormat="1" applyFont="1" applyFill="1" applyBorder="1" applyAlignment="1">
      <alignment horizontal="center" vertical="center" wrapText="1"/>
    </xf>
    <xf numFmtId="164" fontId="5" fillId="0" borderId="0" xfId="2" applyNumberFormat="1" applyFont="1" applyFill="1" applyBorder="1" applyAlignment="1">
      <alignment horizontal="center" vertical="center" wrapText="1"/>
    </xf>
    <xf numFmtId="164" fontId="4" fillId="0" borderId="0" xfId="2" applyNumberFormat="1" applyFont="1" applyFill="1"/>
    <xf numFmtId="165" fontId="5" fillId="0" borderId="1" xfId="2" applyNumberFormat="1" applyFont="1" applyFill="1" applyBorder="1" applyAlignment="1">
      <alignment horizontal="center" vertical="center" wrapText="1"/>
    </xf>
    <xf numFmtId="165" fontId="4" fillId="0" borderId="0" xfId="1" applyNumberFormat="1" applyFont="1" applyBorder="1" applyAlignment="1">
      <alignment horizontal="right"/>
    </xf>
    <xf numFmtId="164" fontId="4" fillId="0" borderId="0" xfId="2" applyNumberFormat="1" applyFont="1" applyFill="1" applyBorder="1"/>
    <xf numFmtId="164" fontId="4" fillId="0" borderId="5" xfId="3" applyNumberFormat="1" applyFont="1" applyBorder="1" applyAlignment="1"/>
    <xf numFmtId="166" fontId="5" fillId="0" borderId="11" xfId="1" applyNumberFormat="1" applyFont="1" applyFill="1" applyBorder="1" applyAlignment="1">
      <alignment horizontal="right"/>
    </xf>
    <xf numFmtId="1" fontId="4" fillId="0" borderId="0" xfId="3" quotePrefix="1" applyNumberFormat="1" applyFont="1" applyBorder="1" applyAlignment="1">
      <alignment horizontal="left"/>
    </xf>
    <xf numFmtId="165" fontId="4" fillId="0" borderId="1" xfId="0" applyNumberFormat="1" applyFont="1" applyFill="1" applyBorder="1" applyAlignment="1">
      <alignment horizontal="right"/>
    </xf>
    <xf numFmtId="1" fontId="4" fillId="0" borderId="11" xfId="3" quotePrefix="1" applyNumberFormat="1" applyFont="1" applyBorder="1" applyAlignment="1"/>
    <xf numFmtId="166" fontId="5" fillId="0" borderId="2" xfId="1" applyNumberFormat="1" applyFont="1" applyFill="1" applyBorder="1" applyAlignment="1">
      <alignment horizontal="right"/>
    </xf>
    <xf numFmtId="164" fontId="4" fillId="0" borderId="11" xfId="6" quotePrefix="1" applyNumberFormat="1" applyFont="1" applyBorder="1"/>
    <xf numFmtId="0" fontId="4" fillId="0" borderId="1" xfId="1" applyNumberFormat="1" applyFont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164" fontId="4" fillId="0" borderId="11" xfId="6" quotePrefix="1" applyNumberFormat="1" applyFont="1" applyBorder="1" applyAlignment="1">
      <alignment horizontal="left"/>
    </xf>
    <xf numFmtId="165" fontId="4" fillId="0" borderId="1" xfId="2" applyNumberFormat="1" applyFont="1" applyBorder="1"/>
    <xf numFmtId="164" fontId="4" fillId="0" borderId="2" xfId="2" applyNumberFormat="1" applyFont="1" applyBorder="1"/>
    <xf numFmtId="164" fontId="5" fillId="0" borderId="8" xfId="2" applyNumberFormat="1" applyFont="1" applyBorder="1" applyAlignment="1">
      <alignment horizontal="center"/>
    </xf>
    <xf numFmtId="164" fontId="5" fillId="0" borderId="0" xfId="2" applyNumberFormat="1" applyFont="1" applyBorder="1" applyAlignment="1">
      <alignment horizontal="center"/>
    </xf>
    <xf numFmtId="165" fontId="5" fillId="0" borderId="0" xfId="2" applyNumberFormat="1" applyFont="1" applyBorder="1" applyAlignment="1">
      <alignment horizontal="center"/>
    </xf>
    <xf numFmtId="164" fontId="5" fillId="0" borderId="2" xfId="2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right"/>
    </xf>
    <xf numFmtId="3" fontId="4" fillId="0" borderId="1" xfId="1" applyNumberFormat="1" applyFont="1" applyBorder="1" applyAlignment="1">
      <alignment horizontal="right"/>
    </xf>
    <xf numFmtId="166" fontId="4" fillId="0" borderId="2" xfId="0" applyNumberFormat="1" applyFont="1" applyFill="1" applyBorder="1" applyAlignment="1">
      <alignment horizontal="right"/>
    </xf>
    <xf numFmtId="0" fontId="5" fillId="0" borderId="1" xfId="1" applyNumberFormat="1" applyFont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6" fontId="5" fillId="0" borderId="1" xfId="0" applyNumberFormat="1" applyFont="1" applyFill="1" applyBorder="1" applyAlignment="1">
      <alignment horizontal="right"/>
    </xf>
    <xf numFmtId="164" fontId="5" fillId="0" borderId="0" xfId="2" applyNumberFormat="1" applyFont="1" applyFill="1" applyAlignment="1">
      <alignment horizontal="center"/>
    </xf>
    <xf numFmtId="164" fontId="5" fillId="0" borderId="0" xfId="2" applyNumberFormat="1" applyFont="1" applyAlignment="1">
      <alignment horizontal="center"/>
    </xf>
    <xf numFmtId="164" fontId="5" fillId="2" borderId="9" xfId="2" applyNumberFormat="1" applyFont="1" applyFill="1" applyBorder="1" applyAlignment="1">
      <alignment horizontal="center" vertical="center" wrapText="1"/>
    </xf>
    <xf numFmtId="164" fontId="5" fillId="2" borderId="11" xfId="2" applyNumberFormat="1" applyFont="1" applyFill="1" applyBorder="1" applyAlignment="1">
      <alignment horizontal="center" vertical="center" wrapText="1"/>
    </xf>
    <xf numFmtId="164" fontId="5" fillId="2" borderId="5" xfId="2" applyNumberFormat="1" applyFont="1" applyFill="1" applyBorder="1" applyAlignment="1">
      <alignment horizontal="center" vertical="center" wrapText="1"/>
    </xf>
    <xf numFmtId="164" fontId="5" fillId="2" borderId="4" xfId="2" applyNumberFormat="1" applyFont="1" applyFill="1" applyBorder="1" applyAlignment="1">
      <alignment horizontal="center" vertical="center" wrapText="1"/>
    </xf>
    <xf numFmtId="164" fontId="5" fillId="2" borderId="10" xfId="2" applyNumberFormat="1" applyFont="1" applyFill="1" applyBorder="1" applyAlignment="1">
      <alignment horizontal="center" vertical="center" wrapText="1"/>
    </xf>
    <xf numFmtId="164" fontId="5" fillId="2" borderId="3" xfId="2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5" fontId="5" fillId="2" borderId="3" xfId="2" applyNumberFormat="1" applyFont="1" applyFill="1" applyBorder="1" applyAlignment="1">
      <alignment horizontal="center" vertical="center" wrapText="1"/>
    </xf>
    <xf numFmtId="165" fontId="5" fillId="2" borderId="6" xfId="2" applyNumberFormat="1" applyFont="1" applyFill="1" applyBorder="1" applyAlignment="1">
      <alignment horizontal="center" vertical="center" wrapText="1"/>
    </xf>
  </cellXfs>
  <cellStyles count="13">
    <cellStyle name="Normal" xfId="0" builtinId="0"/>
    <cellStyle name="Normal 2" xfId="7"/>
    <cellStyle name="Normal 3" xfId="9"/>
    <cellStyle name="Normal 4" xfId="10"/>
    <cellStyle name="Normal 5" xfId="11"/>
    <cellStyle name="Normal_221-04" xfId="6"/>
    <cellStyle name="Normal_221-05" xfId="8"/>
    <cellStyle name="Normal_221-08" xfId="3"/>
    <cellStyle name="Normal_97-04" xfId="12"/>
    <cellStyle name="Normal_Boletin Nac V 2002" xfId="1"/>
    <cellStyle name="Normal_consultoria1" xfId="2"/>
    <cellStyle name="Normal_impares de naci98" xfId="5"/>
    <cellStyle name="Normal_NV2003" xfId="4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5"/>
  <sheetViews>
    <sheetView tabSelected="1" zoomScaleNormal="100" zoomScaleSheetLayoutView="100" workbookViewId="0">
      <selection activeCell="P1" sqref="P1"/>
    </sheetView>
  </sheetViews>
  <sheetFormatPr baseColWidth="10" defaultColWidth="11.42578125" defaultRowHeight="12.75" x14ac:dyDescent="0.2"/>
  <cols>
    <col min="1" max="1" width="33.7109375" style="1" customWidth="1"/>
    <col min="2" max="2" width="12" style="1" customWidth="1"/>
    <col min="3" max="3" width="12" style="7" customWidth="1"/>
    <col min="4" max="7" width="12" style="1" customWidth="1"/>
    <col min="8" max="8" width="11.42578125" style="2"/>
    <col min="9" max="9" width="11.7109375" style="1" bestFit="1" customWidth="1"/>
    <col min="10" max="16384" width="11.42578125" style="1"/>
  </cols>
  <sheetData>
    <row r="1" spans="1:16" ht="15" customHeight="1" x14ac:dyDescent="0.2">
      <c r="A1" s="106" t="s">
        <v>41</v>
      </c>
      <c r="B1" s="106"/>
      <c r="C1" s="106"/>
      <c r="D1" s="106"/>
      <c r="E1" s="106"/>
      <c r="F1" s="106"/>
      <c r="G1" s="106"/>
      <c r="P1" s="1" t="s">
        <v>46</v>
      </c>
    </row>
    <row r="2" spans="1:16" ht="15" customHeight="1" x14ac:dyDescent="0.2">
      <c r="A2" s="107" t="s">
        <v>51</v>
      </c>
      <c r="B2" s="107"/>
      <c r="C2" s="107"/>
      <c r="D2" s="107"/>
      <c r="E2" s="107"/>
      <c r="F2" s="107"/>
      <c r="G2" s="107"/>
    </row>
    <row r="3" spans="1:16" ht="12.6" customHeight="1" x14ac:dyDescent="0.2">
      <c r="A3" s="95"/>
      <c r="B3" s="96"/>
      <c r="C3" s="97"/>
      <c r="D3" s="96"/>
      <c r="E3" s="96"/>
      <c r="F3" s="96"/>
      <c r="G3" s="96"/>
    </row>
    <row r="4" spans="1:16" ht="24.95" customHeight="1" x14ac:dyDescent="0.2">
      <c r="A4" s="108" t="s">
        <v>40</v>
      </c>
      <c r="B4" s="111" t="s">
        <v>0</v>
      </c>
      <c r="C4" s="112"/>
      <c r="D4" s="112"/>
      <c r="E4" s="112"/>
      <c r="F4" s="112"/>
      <c r="G4" s="112"/>
    </row>
    <row r="5" spans="1:16" ht="24.95" customHeight="1" x14ac:dyDescent="0.2">
      <c r="A5" s="109"/>
      <c r="B5" s="113" t="s">
        <v>1</v>
      </c>
      <c r="C5" s="115" t="s">
        <v>7</v>
      </c>
      <c r="D5" s="111" t="s">
        <v>6</v>
      </c>
      <c r="E5" s="112"/>
      <c r="F5" s="112"/>
      <c r="G5" s="112"/>
    </row>
    <row r="6" spans="1:16" ht="24.95" customHeight="1" x14ac:dyDescent="0.2">
      <c r="A6" s="110"/>
      <c r="B6" s="114"/>
      <c r="C6" s="116"/>
      <c r="D6" s="16" t="s">
        <v>4</v>
      </c>
      <c r="E6" s="16" t="s">
        <v>3</v>
      </c>
      <c r="F6" s="16" t="s">
        <v>2</v>
      </c>
      <c r="G6" s="17" t="s">
        <v>8</v>
      </c>
    </row>
    <row r="7" spans="1:16" ht="12" customHeight="1" x14ac:dyDescent="0.2">
      <c r="A7" s="78"/>
      <c r="B7" s="76"/>
      <c r="C7" s="80"/>
      <c r="D7" s="77"/>
      <c r="E7" s="77"/>
      <c r="F7" s="77"/>
      <c r="G7" s="98"/>
    </row>
    <row r="8" spans="1:16" s="4" customFormat="1" ht="15.4" customHeight="1" x14ac:dyDescent="0.2">
      <c r="A8" s="11" t="s">
        <v>42</v>
      </c>
      <c r="B8" s="15">
        <f>SUM(D8:G8)</f>
        <v>7255</v>
      </c>
      <c r="C8" s="5">
        <f>SUM(C10,C17,C25:C32)</f>
        <v>100</v>
      </c>
      <c r="D8" s="12">
        <f>SUM(D10,D17,D25:D32)</f>
        <v>1346</v>
      </c>
      <c r="E8" s="12">
        <f t="shared" ref="E8:G8" si="0">SUM(E10,E17,E25:E32)</f>
        <v>753</v>
      </c>
      <c r="F8" s="12">
        <f t="shared" si="0"/>
        <v>5103</v>
      </c>
      <c r="G8" s="14">
        <f t="shared" si="0"/>
        <v>53</v>
      </c>
      <c r="H8" s="3"/>
    </row>
    <row r="9" spans="1:16" s="4" customFormat="1" ht="12" customHeight="1" x14ac:dyDescent="0.2">
      <c r="A9" s="11"/>
      <c r="B9" s="15"/>
      <c r="C9" s="13"/>
      <c r="D9" s="12"/>
      <c r="E9" s="42"/>
      <c r="F9" s="14"/>
      <c r="G9" s="14"/>
      <c r="H9" s="3"/>
    </row>
    <row r="10" spans="1:16" s="4" customFormat="1" ht="15.4" customHeight="1" x14ac:dyDescent="0.2">
      <c r="A10" s="18" t="s">
        <v>10</v>
      </c>
      <c r="B10" s="15">
        <f>SUM(D10:G10)</f>
        <v>27</v>
      </c>
      <c r="C10" s="5">
        <f>B10/$B$8*100</f>
        <v>0.37215713301171605</v>
      </c>
      <c r="D10" s="12">
        <f>SUM(D12:D15)</f>
        <v>19</v>
      </c>
      <c r="E10" s="42">
        <f>SUM(E12:E15)</f>
        <v>0</v>
      </c>
      <c r="F10" s="12">
        <f>SUM(F12:F15)</f>
        <v>8</v>
      </c>
      <c r="G10" s="14">
        <f>SUM(G12:G15)</f>
        <v>0</v>
      </c>
      <c r="H10" s="3"/>
    </row>
    <row r="11" spans="1:16" s="4" customFormat="1" ht="12" customHeight="1" x14ac:dyDescent="0.2">
      <c r="A11" s="18"/>
      <c r="B11" s="15"/>
      <c r="C11" s="5"/>
      <c r="D11" s="12"/>
      <c r="E11" s="42"/>
      <c r="F11" s="12"/>
      <c r="G11" s="14"/>
      <c r="H11" s="3"/>
    </row>
    <row r="12" spans="1:16" s="4" customFormat="1" ht="15.4" customHeight="1" x14ac:dyDescent="0.2">
      <c r="A12" s="85" t="s">
        <v>47</v>
      </c>
      <c r="B12" s="15">
        <f>SUM(D12:G12)</f>
        <v>1</v>
      </c>
      <c r="C12" s="5">
        <f>B12/$B$8*100</f>
        <v>1.3783597518952445E-2</v>
      </c>
      <c r="D12" s="10">
        <v>1</v>
      </c>
      <c r="E12" s="41">
        <v>0</v>
      </c>
      <c r="F12" s="10">
        <v>0</v>
      </c>
      <c r="G12" s="21">
        <v>0</v>
      </c>
      <c r="H12" s="3"/>
    </row>
    <row r="13" spans="1:16" s="4" customFormat="1" ht="15.4" customHeight="1" x14ac:dyDescent="0.2">
      <c r="A13" s="19" t="s">
        <v>11</v>
      </c>
      <c r="B13" s="12">
        <f t="shared" ref="B13:B15" si="1">SUM(D13:G13)</f>
        <v>2</v>
      </c>
      <c r="C13" s="5">
        <f t="shared" ref="C13:C32" si="2">B13/$B$8*100</f>
        <v>2.756719503790489E-2</v>
      </c>
      <c r="D13" s="43">
        <v>0</v>
      </c>
      <c r="E13" s="51">
        <v>0</v>
      </c>
      <c r="F13" s="43">
        <v>2</v>
      </c>
      <c r="G13" s="44">
        <v>0</v>
      </c>
      <c r="H13" s="3"/>
    </row>
    <row r="14" spans="1:16" s="4" customFormat="1" ht="15.4" customHeight="1" x14ac:dyDescent="0.2">
      <c r="A14" s="19" t="s">
        <v>14</v>
      </c>
      <c r="B14" s="12">
        <f t="shared" si="1"/>
        <v>4</v>
      </c>
      <c r="C14" s="5">
        <f t="shared" si="2"/>
        <v>5.513439007580978E-2</v>
      </c>
      <c r="D14" s="43">
        <v>3</v>
      </c>
      <c r="E14" s="51">
        <v>0</v>
      </c>
      <c r="F14" s="43">
        <v>1</v>
      </c>
      <c r="G14" s="44">
        <v>0</v>
      </c>
      <c r="H14" s="3"/>
    </row>
    <row r="15" spans="1:16" s="4" customFormat="1" ht="15.4" customHeight="1" x14ac:dyDescent="0.2">
      <c r="A15" s="19" t="s">
        <v>12</v>
      </c>
      <c r="B15" s="12">
        <f t="shared" si="1"/>
        <v>20</v>
      </c>
      <c r="C15" s="5">
        <f t="shared" si="2"/>
        <v>0.2756719503790489</v>
      </c>
      <c r="D15" s="43">
        <v>15</v>
      </c>
      <c r="E15" s="51">
        <v>0</v>
      </c>
      <c r="F15" s="43">
        <v>5</v>
      </c>
      <c r="G15" s="44">
        <v>0</v>
      </c>
      <c r="H15" s="3"/>
    </row>
    <row r="16" spans="1:16" s="4" customFormat="1" ht="12" customHeight="1" x14ac:dyDescent="0.2">
      <c r="A16" s="19"/>
      <c r="B16" s="12"/>
      <c r="C16" s="5"/>
      <c r="D16" s="43"/>
      <c r="E16" s="41"/>
      <c r="F16" s="43"/>
      <c r="G16" s="44"/>
      <c r="H16" s="3"/>
    </row>
    <row r="17" spans="1:8" s="4" customFormat="1" ht="15.4" customHeight="1" x14ac:dyDescent="0.2">
      <c r="A17" s="18" t="s">
        <v>13</v>
      </c>
      <c r="B17" s="15">
        <f>SUM(D17:G17)</f>
        <v>720</v>
      </c>
      <c r="C17" s="5">
        <f t="shared" si="2"/>
        <v>9.9241902136457618</v>
      </c>
      <c r="D17" s="12">
        <f>SUM(D19:D23)</f>
        <v>293</v>
      </c>
      <c r="E17" s="42">
        <f>SUM(E19:E23)</f>
        <v>10</v>
      </c>
      <c r="F17" s="12">
        <f>SUM(F19:F23)</f>
        <v>415</v>
      </c>
      <c r="G17" s="14">
        <f>SUM(G19:G23)</f>
        <v>2</v>
      </c>
      <c r="H17" s="3"/>
    </row>
    <row r="18" spans="1:8" s="4" customFormat="1" ht="12" customHeight="1" x14ac:dyDescent="0.2">
      <c r="A18" s="29"/>
      <c r="B18" s="15"/>
      <c r="C18" s="5"/>
      <c r="D18" s="12"/>
      <c r="E18" s="42"/>
      <c r="F18" s="12"/>
      <c r="G18" s="14"/>
      <c r="H18" s="3"/>
    </row>
    <row r="19" spans="1:8" s="4" customFormat="1" ht="15.4" customHeight="1" x14ac:dyDescent="0.2">
      <c r="A19" s="19" t="s">
        <v>15</v>
      </c>
      <c r="B19" s="12">
        <f t="shared" ref="B19:B32" si="3">SUM(D19:G19)</f>
        <v>47</v>
      </c>
      <c r="C19" s="5">
        <f t="shared" si="2"/>
        <v>0.64782908339076495</v>
      </c>
      <c r="D19" s="43">
        <v>27</v>
      </c>
      <c r="E19" s="51">
        <v>0</v>
      </c>
      <c r="F19" s="43">
        <v>20</v>
      </c>
      <c r="G19" s="44">
        <v>0</v>
      </c>
      <c r="H19" s="3"/>
    </row>
    <row r="20" spans="1:8" s="4" customFormat="1" ht="15.4" customHeight="1" x14ac:dyDescent="0.2">
      <c r="A20" s="19" t="s">
        <v>16</v>
      </c>
      <c r="B20" s="12">
        <f t="shared" si="3"/>
        <v>100</v>
      </c>
      <c r="C20" s="5">
        <f t="shared" si="2"/>
        <v>1.3783597518952446</v>
      </c>
      <c r="D20" s="43">
        <v>60</v>
      </c>
      <c r="E20" s="101">
        <v>0</v>
      </c>
      <c r="F20" s="43">
        <v>40</v>
      </c>
      <c r="G20" s="44">
        <v>0</v>
      </c>
      <c r="H20" s="3"/>
    </row>
    <row r="21" spans="1:8" s="4" customFormat="1" ht="15.4" customHeight="1" x14ac:dyDescent="0.2">
      <c r="A21" s="19" t="s">
        <v>17</v>
      </c>
      <c r="B21" s="12">
        <f t="shared" si="3"/>
        <v>118</v>
      </c>
      <c r="C21" s="5">
        <f t="shared" si="2"/>
        <v>1.6264645072363888</v>
      </c>
      <c r="D21" s="43">
        <v>53</v>
      </c>
      <c r="E21" s="51">
        <v>0</v>
      </c>
      <c r="F21" s="43">
        <v>64</v>
      </c>
      <c r="G21" s="44">
        <v>1</v>
      </c>
      <c r="H21" s="3"/>
    </row>
    <row r="22" spans="1:8" s="4" customFormat="1" ht="15.4" customHeight="1" x14ac:dyDescent="0.2">
      <c r="A22" s="19" t="s">
        <v>19</v>
      </c>
      <c r="B22" s="12">
        <f t="shared" si="3"/>
        <v>185</v>
      </c>
      <c r="C22" s="5">
        <f t="shared" si="2"/>
        <v>2.5499655410062028</v>
      </c>
      <c r="D22" s="43">
        <v>76</v>
      </c>
      <c r="E22" s="41">
        <v>3</v>
      </c>
      <c r="F22" s="43">
        <v>106</v>
      </c>
      <c r="G22" s="44">
        <v>0</v>
      </c>
      <c r="H22" s="3"/>
    </row>
    <row r="23" spans="1:8" s="4" customFormat="1" ht="15.4" customHeight="1" x14ac:dyDescent="0.2">
      <c r="A23" s="19" t="s">
        <v>18</v>
      </c>
      <c r="B23" s="12">
        <f t="shared" si="3"/>
        <v>270</v>
      </c>
      <c r="C23" s="5">
        <f t="shared" si="2"/>
        <v>3.7215713301171607</v>
      </c>
      <c r="D23" s="43">
        <v>77</v>
      </c>
      <c r="E23" s="41">
        <v>7</v>
      </c>
      <c r="F23" s="43">
        <v>185</v>
      </c>
      <c r="G23" s="44">
        <v>1</v>
      </c>
      <c r="H23" s="3"/>
    </row>
    <row r="24" spans="1:8" s="4" customFormat="1" ht="12" customHeight="1" x14ac:dyDescent="0.2">
      <c r="A24" s="19"/>
      <c r="B24" s="12"/>
      <c r="C24" s="5"/>
      <c r="D24" s="43"/>
      <c r="E24" s="41"/>
      <c r="F24" s="43"/>
      <c r="G24" s="44"/>
      <c r="H24" s="3"/>
    </row>
    <row r="25" spans="1:8" ht="15.4" customHeight="1" x14ac:dyDescent="0.2">
      <c r="A25" s="18" t="s">
        <v>20</v>
      </c>
      <c r="B25" s="12">
        <f t="shared" si="3"/>
        <v>1712</v>
      </c>
      <c r="C25" s="5">
        <f t="shared" si="2"/>
        <v>23.597518952446588</v>
      </c>
      <c r="D25" s="43">
        <v>394</v>
      </c>
      <c r="E25" s="41">
        <v>73</v>
      </c>
      <c r="F25" s="43">
        <v>1240</v>
      </c>
      <c r="G25" s="44">
        <v>5</v>
      </c>
    </row>
    <row r="26" spans="1:8" ht="15.4" customHeight="1" x14ac:dyDescent="0.2">
      <c r="A26" s="18" t="s">
        <v>21</v>
      </c>
      <c r="B26" s="12">
        <f t="shared" si="3"/>
        <v>1708</v>
      </c>
      <c r="C26" s="5">
        <f t="shared" si="2"/>
        <v>23.542384562370781</v>
      </c>
      <c r="D26" s="43">
        <v>283</v>
      </c>
      <c r="E26" s="41">
        <v>164</v>
      </c>
      <c r="F26" s="43">
        <v>1254</v>
      </c>
      <c r="G26" s="44">
        <v>7</v>
      </c>
    </row>
    <row r="27" spans="1:8" ht="15.4" customHeight="1" x14ac:dyDescent="0.2">
      <c r="A27" s="18" t="s">
        <v>22</v>
      </c>
      <c r="B27" s="12">
        <f t="shared" si="3"/>
        <v>1432</v>
      </c>
      <c r="C27" s="5">
        <f t="shared" si="2"/>
        <v>19.738111647139903</v>
      </c>
      <c r="D27" s="43">
        <v>179</v>
      </c>
      <c r="E27" s="41">
        <v>224</v>
      </c>
      <c r="F27" s="43">
        <v>1015</v>
      </c>
      <c r="G27" s="44">
        <v>14</v>
      </c>
    </row>
    <row r="28" spans="1:8" ht="15.4" customHeight="1" x14ac:dyDescent="0.2">
      <c r="A28" s="18" t="s">
        <v>23</v>
      </c>
      <c r="B28" s="12">
        <f t="shared" si="3"/>
        <v>1106</v>
      </c>
      <c r="C28" s="5">
        <f t="shared" si="2"/>
        <v>15.244658855961408</v>
      </c>
      <c r="D28" s="43">
        <v>121</v>
      </c>
      <c r="E28" s="41">
        <v>184</v>
      </c>
      <c r="F28" s="43">
        <v>787</v>
      </c>
      <c r="G28" s="44">
        <v>14</v>
      </c>
    </row>
    <row r="29" spans="1:8" ht="15.4" customHeight="1" x14ac:dyDescent="0.2">
      <c r="A29" s="18" t="s">
        <v>24</v>
      </c>
      <c r="B29" s="12">
        <f t="shared" si="3"/>
        <v>491</v>
      </c>
      <c r="C29" s="5">
        <f t="shared" si="2"/>
        <v>6.7677463818056518</v>
      </c>
      <c r="D29" s="43">
        <v>52</v>
      </c>
      <c r="E29" s="41">
        <v>84</v>
      </c>
      <c r="F29" s="43">
        <v>346</v>
      </c>
      <c r="G29" s="44">
        <v>9</v>
      </c>
    </row>
    <row r="30" spans="1:8" ht="15.4" customHeight="1" x14ac:dyDescent="0.2">
      <c r="A30" s="18" t="s">
        <v>25</v>
      </c>
      <c r="B30" s="12">
        <f t="shared" si="3"/>
        <v>41</v>
      </c>
      <c r="C30" s="5">
        <f t="shared" si="2"/>
        <v>0.56512749827705033</v>
      </c>
      <c r="D30" s="43">
        <v>2</v>
      </c>
      <c r="E30" s="41">
        <v>13</v>
      </c>
      <c r="F30" s="43">
        <v>25</v>
      </c>
      <c r="G30" s="44">
        <v>1</v>
      </c>
    </row>
    <row r="31" spans="1:8" ht="15.4" customHeight="1" x14ac:dyDescent="0.2">
      <c r="A31" s="18" t="s">
        <v>26</v>
      </c>
      <c r="B31" s="12">
        <f t="shared" si="3"/>
        <v>3</v>
      </c>
      <c r="C31" s="5">
        <f t="shared" si="2"/>
        <v>4.1350792556857342E-2</v>
      </c>
      <c r="D31" s="44">
        <v>0</v>
      </c>
      <c r="E31" s="43">
        <v>1</v>
      </c>
      <c r="F31" s="43">
        <v>2</v>
      </c>
      <c r="G31" s="44">
        <v>0</v>
      </c>
    </row>
    <row r="32" spans="1:8" ht="15.4" customHeight="1" x14ac:dyDescent="0.2">
      <c r="A32" s="18" t="s">
        <v>27</v>
      </c>
      <c r="B32" s="12">
        <f t="shared" si="3"/>
        <v>15</v>
      </c>
      <c r="C32" s="5">
        <f t="shared" si="2"/>
        <v>0.20675396278428668</v>
      </c>
      <c r="D32" s="43">
        <v>3</v>
      </c>
      <c r="E32" s="44">
        <v>0</v>
      </c>
      <c r="F32" s="43">
        <v>11</v>
      </c>
      <c r="G32" s="44">
        <v>1</v>
      </c>
    </row>
    <row r="33" spans="1:8" ht="12" customHeight="1" x14ac:dyDescent="0.2">
      <c r="A33" s="18"/>
      <c r="B33" s="12"/>
      <c r="C33" s="5"/>
      <c r="D33" s="43"/>
      <c r="E33" s="41"/>
      <c r="F33" s="44"/>
      <c r="G33" s="44"/>
    </row>
    <row r="34" spans="1:8" ht="15.4" customHeight="1" x14ac:dyDescent="0.2">
      <c r="A34" s="36" t="s">
        <v>28</v>
      </c>
      <c r="B34" s="15">
        <f>SUM(D34:G34)</f>
        <v>322</v>
      </c>
      <c r="C34" s="23">
        <f>B34/$B$8*100</f>
        <v>4.4383184011026877</v>
      </c>
      <c r="D34" s="15">
        <f>SUM(D36,D43,D51:D57)</f>
        <v>74</v>
      </c>
      <c r="E34" s="46">
        <f>SUM(E36,E43,E51:E57)</f>
        <v>12</v>
      </c>
      <c r="F34" s="15">
        <f>SUM(F36,F43,F51:F57)</f>
        <v>236</v>
      </c>
      <c r="G34" s="24">
        <f>SUM(G36,G43,G51:G57)</f>
        <v>0</v>
      </c>
    </row>
    <row r="35" spans="1:8" ht="12" customHeight="1" x14ac:dyDescent="0.2">
      <c r="A35" s="32"/>
      <c r="B35" s="15"/>
      <c r="C35" s="23"/>
      <c r="D35" s="15"/>
      <c r="E35" s="46"/>
      <c r="F35" s="15"/>
      <c r="G35" s="24"/>
    </row>
    <row r="36" spans="1:8" s="4" customFormat="1" ht="15.4" customHeight="1" x14ac:dyDescent="0.2">
      <c r="A36" s="18" t="s">
        <v>10</v>
      </c>
      <c r="B36" s="15">
        <f>SUM(D36:G36)</f>
        <v>4</v>
      </c>
      <c r="C36" s="23">
        <f>B36/$B$8*100</f>
        <v>5.513439007580978E-2</v>
      </c>
      <c r="D36" s="15">
        <f>SUM(D38:D41)</f>
        <v>3</v>
      </c>
      <c r="E36" s="46">
        <f t="shared" ref="E36:G36" si="4">SUM(E38:E41)</f>
        <v>0</v>
      </c>
      <c r="F36" s="15">
        <f t="shared" si="4"/>
        <v>1</v>
      </c>
      <c r="G36" s="24">
        <f t="shared" si="4"/>
        <v>0</v>
      </c>
      <c r="H36" s="3"/>
    </row>
    <row r="37" spans="1:8" s="4" customFormat="1" ht="12" customHeight="1" x14ac:dyDescent="0.2">
      <c r="A37" s="29"/>
      <c r="B37" s="15"/>
      <c r="C37" s="23"/>
      <c r="D37" s="15"/>
      <c r="E37" s="46"/>
      <c r="F37" s="15"/>
      <c r="G37" s="28"/>
      <c r="H37" s="3"/>
    </row>
    <row r="38" spans="1:8" s="4" customFormat="1" ht="15.4" customHeight="1" x14ac:dyDescent="0.2">
      <c r="A38" s="19" t="s">
        <v>47</v>
      </c>
      <c r="B38" s="15">
        <f>SUM(D38:G38)</f>
        <v>1</v>
      </c>
      <c r="C38" s="23">
        <f>B38/$B$8*100</f>
        <v>1.3783597518952445E-2</v>
      </c>
      <c r="D38" s="43">
        <v>1</v>
      </c>
      <c r="E38" s="51">
        <v>0</v>
      </c>
      <c r="F38" s="43">
        <v>0</v>
      </c>
      <c r="G38" s="44">
        <v>0</v>
      </c>
      <c r="H38" s="3"/>
    </row>
    <row r="39" spans="1:8" s="4" customFormat="1" ht="15.4" customHeight="1" x14ac:dyDescent="0.2">
      <c r="A39" s="19" t="s">
        <v>11</v>
      </c>
      <c r="B39" s="15">
        <f t="shared" ref="B39:B41" si="5">SUM(D39:G39)</f>
        <v>1</v>
      </c>
      <c r="C39" s="23">
        <f t="shared" ref="C39:C41" si="6">B39/$B$8*100</f>
        <v>1.3783597518952445E-2</v>
      </c>
      <c r="D39" s="43">
        <v>0</v>
      </c>
      <c r="E39" s="51">
        <v>0</v>
      </c>
      <c r="F39" s="43">
        <v>1</v>
      </c>
      <c r="G39" s="44">
        <v>0</v>
      </c>
      <c r="H39" s="3"/>
    </row>
    <row r="40" spans="1:8" s="4" customFormat="1" ht="15.4" customHeight="1" x14ac:dyDescent="0.2">
      <c r="A40" s="19" t="s">
        <v>14</v>
      </c>
      <c r="B40" s="15">
        <f t="shared" si="5"/>
        <v>1</v>
      </c>
      <c r="C40" s="23">
        <f t="shared" si="6"/>
        <v>1.3783597518952445E-2</v>
      </c>
      <c r="D40" s="43">
        <v>1</v>
      </c>
      <c r="E40" s="51">
        <v>0</v>
      </c>
      <c r="F40" s="43">
        <v>0</v>
      </c>
      <c r="G40" s="44">
        <v>0</v>
      </c>
      <c r="H40" s="3"/>
    </row>
    <row r="41" spans="1:8" s="4" customFormat="1" ht="15.4" customHeight="1" x14ac:dyDescent="0.2">
      <c r="A41" s="19" t="s">
        <v>12</v>
      </c>
      <c r="B41" s="15">
        <f t="shared" si="5"/>
        <v>1</v>
      </c>
      <c r="C41" s="23">
        <f t="shared" si="6"/>
        <v>1.3783597518952445E-2</v>
      </c>
      <c r="D41" s="43">
        <v>1</v>
      </c>
      <c r="E41" s="51">
        <v>0</v>
      </c>
      <c r="F41" s="43">
        <v>0</v>
      </c>
      <c r="G41" s="44">
        <v>0</v>
      </c>
      <c r="H41" s="3"/>
    </row>
    <row r="42" spans="1:8" s="4" customFormat="1" ht="12" customHeight="1" x14ac:dyDescent="0.2">
      <c r="A42" s="19"/>
      <c r="B42" s="15"/>
      <c r="C42" s="23"/>
      <c r="D42" s="43"/>
      <c r="E42" s="47"/>
      <c r="F42" s="43"/>
      <c r="G42" s="44"/>
      <c r="H42" s="3"/>
    </row>
    <row r="43" spans="1:8" s="4" customFormat="1" ht="15.4" customHeight="1" x14ac:dyDescent="0.2">
      <c r="A43" s="20" t="s">
        <v>13</v>
      </c>
      <c r="B43" s="15">
        <f>SUM(D43:G43)</f>
        <v>54</v>
      </c>
      <c r="C43" s="23">
        <f>B43/$B$8*100</f>
        <v>0.74431426602343209</v>
      </c>
      <c r="D43" s="15">
        <f>SUM(D45:D49)</f>
        <v>20</v>
      </c>
      <c r="E43" s="15">
        <f>SUM(E45:E49)</f>
        <v>0</v>
      </c>
      <c r="F43" s="15">
        <f>SUM(F45:F49)</f>
        <v>34</v>
      </c>
      <c r="G43" s="24">
        <f>SUM(G45:G49)</f>
        <v>0</v>
      </c>
      <c r="H43" s="3"/>
    </row>
    <row r="44" spans="1:8" s="4" customFormat="1" ht="12" customHeight="1" x14ac:dyDescent="0.2">
      <c r="A44" s="30"/>
      <c r="B44" s="15"/>
      <c r="C44" s="23"/>
      <c r="D44" s="15"/>
      <c r="E44" s="46"/>
      <c r="F44" s="15"/>
      <c r="G44" s="24"/>
      <c r="H44" s="3"/>
    </row>
    <row r="45" spans="1:8" s="4" customFormat="1" ht="15.4" customHeight="1" x14ac:dyDescent="0.2">
      <c r="A45" s="19" t="s">
        <v>15</v>
      </c>
      <c r="B45" s="15">
        <f>SUM(D45:G45)</f>
        <v>2</v>
      </c>
      <c r="C45" s="23">
        <f>B45/$B$8*100</f>
        <v>2.756719503790489E-2</v>
      </c>
      <c r="D45" s="43">
        <v>1</v>
      </c>
      <c r="E45" s="51">
        <v>0</v>
      </c>
      <c r="F45" s="43">
        <v>1</v>
      </c>
      <c r="G45" s="44">
        <v>0</v>
      </c>
      <c r="H45" s="3"/>
    </row>
    <row r="46" spans="1:8" s="4" customFormat="1" ht="15.4" customHeight="1" x14ac:dyDescent="0.2">
      <c r="A46" s="19" t="s">
        <v>16</v>
      </c>
      <c r="B46" s="15">
        <f>SUM(D46:G46)</f>
        <v>10</v>
      </c>
      <c r="C46" s="23">
        <f>B46/$B$8*100</f>
        <v>0.13783597518952445</v>
      </c>
      <c r="D46" s="43">
        <v>4</v>
      </c>
      <c r="E46" s="51">
        <v>0</v>
      </c>
      <c r="F46" s="43">
        <v>6</v>
      </c>
      <c r="G46" s="44">
        <v>0</v>
      </c>
      <c r="H46" s="3"/>
    </row>
    <row r="47" spans="1:8" s="4" customFormat="1" ht="15.4" customHeight="1" x14ac:dyDescent="0.2">
      <c r="A47" s="19" t="s">
        <v>17</v>
      </c>
      <c r="B47" s="15">
        <f>SUM(D47:G47)</f>
        <v>9</v>
      </c>
      <c r="C47" s="23">
        <f>B47/$B$8*100</f>
        <v>0.12405237767057202</v>
      </c>
      <c r="D47" s="43">
        <v>1</v>
      </c>
      <c r="E47" s="51">
        <v>0</v>
      </c>
      <c r="F47" s="43">
        <v>8</v>
      </c>
      <c r="G47" s="44">
        <v>0</v>
      </c>
      <c r="H47" s="3"/>
    </row>
    <row r="48" spans="1:8" s="4" customFormat="1" ht="15.4" customHeight="1" x14ac:dyDescent="0.2">
      <c r="A48" s="19" t="s">
        <v>19</v>
      </c>
      <c r="B48" s="15">
        <f>SUM(D48:G48)</f>
        <v>14</v>
      </c>
      <c r="C48" s="23">
        <f>B48/$B$8*100</f>
        <v>0.19297036526533423</v>
      </c>
      <c r="D48" s="43">
        <v>6</v>
      </c>
      <c r="E48" s="43">
        <v>0</v>
      </c>
      <c r="F48" s="43">
        <v>8</v>
      </c>
      <c r="G48" s="44">
        <v>0</v>
      </c>
      <c r="H48" s="3"/>
    </row>
    <row r="49" spans="1:7" ht="15.4" customHeight="1" x14ac:dyDescent="0.2">
      <c r="A49" s="19" t="s">
        <v>18</v>
      </c>
      <c r="B49" s="15">
        <f>SUM(D49:G49)</f>
        <v>19</v>
      </c>
      <c r="C49" s="23">
        <f>B49/$B$8*100</f>
        <v>0.26188835286009648</v>
      </c>
      <c r="D49" s="43">
        <v>8</v>
      </c>
      <c r="E49" s="43">
        <v>0</v>
      </c>
      <c r="F49" s="43">
        <v>11</v>
      </c>
      <c r="G49" s="44">
        <v>0</v>
      </c>
    </row>
    <row r="50" spans="1:7" ht="12" customHeight="1" x14ac:dyDescent="0.2">
      <c r="A50" s="19"/>
      <c r="B50" s="15"/>
      <c r="C50" s="23"/>
      <c r="D50" s="43"/>
      <c r="E50" s="41"/>
      <c r="F50" s="43"/>
      <c r="G50" s="44"/>
    </row>
    <row r="51" spans="1:7" ht="15.4" customHeight="1" x14ac:dyDescent="0.2">
      <c r="A51" s="20" t="s">
        <v>20</v>
      </c>
      <c r="B51" s="15">
        <f t="shared" ref="B51:B57" si="7">SUM(D51:G51)</f>
        <v>69</v>
      </c>
      <c r="C51" s="23">
        <f t="shared" ref="C51:C57" si="8">B51/$B$8*100</f>
        <v>0.9510682288077188</v>
      </c>
      <c r="D51" s="43">
        <v>16</v>
      </c>
      <c r="E51" s="41">
        <v>1</v>
      </c>
      <c r="F51" s="43">
        <v>52</v>
      </c>
      <c r="G51" s="44">
        <v>0</v>
      </c>
    </row>
    <row r="52" spans="1:7" ht="15.4" customHeight="1" x14ac:dyDescent="0.2">
      <c r="A52" s="20" t="s">
        <v>21</v>
      </c>
      <c r="B52" s="15">
        <f t="shared" si="7"/>
        <v>65</v>
      </c>
      <c r="C52" s="23">
        <f t="shared" si="8"/>
        <v>0.89593383873190913</v>
      </c>
      <c r="D52" s="43">
        <v>10</v>
      </c>
      <c r="E52" s="41">
        <v>2</v>
      </c>
      <c r="F52" s="43">
        <v>53</v>
      </c>
      <c r="G52" s="44">
        <v>0</v>
      </c>
    </row>
    <row r="53" spans="1:7" ht="15.4" customHeight="1" x14ac:dyDescent="0.2">
      <c r="A53" s="20" t="s">
        <v>22</v>
      </c>
      <c r="B53" s="15">
        <f t="shared" si="7"/>
        <v>49</v>
      </c>
      <c r="C53" s="23">
        <f t="shared" si="8"/>
        <v>0.67539627842866989</v>
      </c>
      <c r="D53" s="43">
        <v>13</v>
      </c>
      <c r="E53" s="41">
        <v>4</v>
      </c>
      <c r="F53" s="43">
        <v>32</v>
      </c>
      <c r="G53" s="44">
        <v>0</v>
      </c>
    </row>
    <row r="54" spans="1:7" ht="15.4" customHeight="1" x14ac:dyDescent="0.2">
      <c r="A54" s="20" t="s">
        <v>23</v>
      </c>
      <c r="B54" s="15">
        <f t="shared" si="7"/>
        <v>53</v>
      </c>
      <c r="C54" s="23">
        <f t="shared" si="8"/>
        <v>0.73053066850447967</v>
      </c>
      <c r="D54" s="43">
        <v>5</v>
      </c>
      <c r="E54" s="41">
        <v>4</v>
      </c>
      <c r="F54" s="43">
        <v>44</v>
      </c>
      <c r="G54" s="44">
        <v>0</v>
      </c>
    </row>
    <row r="55" spans="1:7" ht="15.4" customHeight="1" x14ac:dyDescent="0.2">
      <c r="A55" s="20" t="s">
        <v>24</v>
      </c>
      <c r="B55" s="15">
        <f t="shared" si="7"/>
        <v>18</v>
      </c>
      <c r="C55" s="23">
        <f t="shared" si="8"/>
        <v>0.24810475534114404</v>
      </c>
      <c r="D55" s="43">
        <v>5</v>
      </c>
      <c r="E55" s="41">
        <v>1</v>
      </c>
      <c r="F55" s="43">
        <v>12</v>
      </c>
      <c r="G55" s="44">
        <v>0</v>
      </c>
    </row>
    <row r="56" spans="1:7" ht="15.4" customHeight="1" x14ac:dyDescent="0.2">
      <c r="A56" s="20" t="s">
        <v>25</v>
      </c>
      <c r="B56" s="15">
        <f t="shared" si="7"/>
        <v>2</v>
      </c>
      <c r="C56" s="23">
        <f t="shared" si="8"/>
        <v>2.756719503790489E-2</v>
      </c>
      <c r="D56" s="43">
        <v>0</v>
      </c>
      <c r="E56" s="43">
        <v>0</v>
      </c>
      <c r="F56" s="43">
        <v>2</v>
      </c>
      <c r="G56" s="44">
        <v>0</v>
      </c>
    </row>
    <row r="57" spans="1:7" ht="15.4" customHeight="1" x14ac:dyDescent="0.2">
      <c r="A57" s="20" t="s">
        <v>27</v>
      </c>
      <c r="B57" s="15">
        <f t="shared" si="7"/>
        <v>8</v>
      </c>
      <c r="C57" s="23">
        <f t="shared" si="8"/>
        <v>0.11026878015161956</v>
      </c>
      <c r="D57" s="43">
        <v>2</v>
      </c>
      <c r="E57" s="86">
        <v>0</v>
      </c>
      <c r="F57" s="43">
        <v>6</v>
      </c>
      <c r="G57" s="44">
        <v>0</v>
      </c>
    </row>
    <row r="58" spans="1:7" ht="15" customHeight="1" x14ac:dyDescent="0.2">
      <c r="A58" s="106" t="s">
        <v>41</v>
      </c>
      <c r="B58" s="106"/>
      <c r="C58" s="106"/>
      <c r="D58" s="106"/>
      <c r="E58" s="106"/>
      <c r="F58" s="106"/>
      <c r="G58" s="106"/>
    </row>
    <row r="59" spans="1:7" ht="15" customHeight="1" x14ac:dyDescent="0.2">
      <c r="A59" s="107" t="s">
        <v>51</v>
      </c>
      <c r="B59" s="107"/>
      <c r="C59" s="107"/>
      <c r="D59" s="107"/>
      <c r="E59" s="107"/>
      <c r="F59" s="107"/>
      <c r="G59" s="107"/>
    </row>
    <row r="60" spans="1:7" ht="12.6" customHeight="1" x14ac:dyDescent="0.2">
      <c r="A60" s="95"/>
      <c r="B60" s="96"/>
      <c r="C60" s="97"/>
      <c r="D60" s="96"/>
      <c r="E60" s="96"/>
      <c r="F60" s="96"/>
      <c r="G60" s="96"/>
    </row>
    <row r="61" spans="1:7" ht="24.95" customHeight="1" x14ac:dyDescent="0.2">
      <c r="A61" s="108" t="s">
        <v>40</v>
      </c>
      <c r="B61" s="111" t="s">
        <v>0</v>
      </c>
      <c r="C61" s="112"/>
      <c r="D61" s="112"/>
      <c r="E61" s="112"/>
      <c r="F61" s="112"/>
      <c r="G61" s="112"/>
    </row>
    <row r="62" spans="1:7" ht="24.95" customHeight="1" x14ac:dyDescent="0.2">
      <c r="A62" s="109"/>
      <c r="B62" s="113" t="s">
        <v>1</v>
      </c>
      <c r="C62" s="115" t="s">
        <v>7</v>
      </c>
      <c r="D62" s="111" t="s">
        <v>6</v>
      </c>
      <c r="E62" s="112"/>
      <c r="F62" s="112"/>
      <c r="G62" s="112"/>
    </row>
    <row r="63" spans="1:7" ht="24.95" customHeight="1" x14ac:dyDescent="0.2">
      <c r="A63" s="110"/>
      <c r="B63" s="114"/>
      <c r="C63" s="116"/>
      <c r="D63" s="16" t="s">
        <v>4</v>
      </c>
      <c r="E63" s="16" t="s">
        <v>3</v>
      </c>
      <c r="F63" s="16" t="s">
        <v>2</v>
      </c>
      <c r="G63" s="17" t="s">
        <v>8</v>
      </c>
    </row>
    <row r="64" spans="1:7" ht="15.75" customHeight="1" x14ac:dyDescent="0.2">
      <c r="A64" s="78"/>
      <c r="B64" s="76"/>
      <c r="C64" s="80"/>
      <c r="D64" s="77"/>
      <c r="E64" s="77"/>
      <c r="F64" s="77"/>
      <c r="G64" s="98"/>
    </row>
    <row r="65" spans="1:8" ht="15.75" customHeight="1" x14ac:dyDescent="0.2">
      <c r="A65" s="36" t="s">
        <v>29</v>
      </c>
      <c r="B65" s="15">
        <f>SUM(D65:G65)</f>
        <v>301</v>
      </c>
      <c r="C65" s="23">
        <f>B65/$B$8*100</f>
        <v>4.1488628532046867</v>
      </c>
      <c r="D65" s="15">
        <f>SUM(D67,D75:D81)</f>
        <v>47</v>
      </c>
      <c r="E65" s="15">
        <f t="shared" ref="E65:F65" si="9">SUM(E67,E75:E81)</f>
        <v>26</v>
      </c>
      <c r="F65" s="15">
        <f t="shared" si="9"/>
        <v>228</v>
      </c>
      <c r="G65" s="24">
        <f>SUM(G67,G75:G81)</f>
        <v>0</v>
      </c>
    </row>
    <row r="66" spans="1:8" ht="15.75" customHeight="1" x14ac:dyDescent="0.2">
      <c r="A66" s="32"/>
      <c r="B66" s="15"/>
      <c r="C66" s="23"/>
      <c r="D66" s="15"/>
      <c r="E66" s="46"/>
      <c r="F66" s="15"/>
      <c r="G66" s="24"/>
    </row>
    <row r="67" spans="1:8" ht="15.75" customHeight="1" x14ac:dyDescent="0.2">
      <c r="A67" s="57" t="s">
        <v>13</v>
      </c>
      <c r="B67" s="15">
        <f>SUM(D67:G67)</f>
        <v>25</v>
      </c>
      <c r="C67" s="5">
        <f>B67/$B$8*100</f>
        <v>0.34458993797381116</v>
      </c>
      <c r="D67" s="56">
        <f>SUM(D69:D73)</f>
        <v>6</v>
      </c>
      <c r="E67" s="15">
        <f>SUM(E69:E73)</f>
        <v>0</v>
      </c>
      <c r="F67" s="15">
        <f>SUM(F69:F73)</f>
        <v>19</v>
      </c>
      <c r="G67" s="28">
        <f>SUM(G69:G73)</f>
        <v>0</v>
      </c>
    </row>
    <row r="68" spans="1:8" ht="15.75" customHeight="1" x14ac:dyDescent="0.2">
      <c r="A68" s="57"/>
      <c r="B68" s="15"/>
      <c r="C68" s="5"/>
      <c r="D68" s="56"/>
      <c r="E68" s="15"/>
      <c r="F68" s="15"/>
      <c r="G68" s="28"/>
    </row>
    <row r="69" spans="1:8" ht="15.75" customHeight="1" x14ac:dyDescent="0.2">
      <c r="A69" s="61" t="s">
        <v>15</v>
      </c>
      <c r="B69" s="15">
        <f>SUM(D69:G69)</f>
        <v>1</v>
      </c>
      <c r="C69" s="5">
        <f>B69/$B$8*100</f>
        <v>1.3783597518952445E-2</v>
      </c>
      <c r="D69" s="67">
        <v>1</v>
      </c>
      <c r="E69" s="51">
        <v>0</v>
      </c>
      <c r="F69" s="10">
        <v>0</v>
      </c>
      <c r="G69" s="69">
        <v>0</v>
      </c>
    </row>
    <row r="70" spans="1:8" ht="15.75" customHeight="1" x14ac:dyDescent="0.2">
      <c r="A70" s="62" t="s">
        <v>16</v>
      </c>
      <c r="B70" s="15">
        <f>SUM(D70:G70)</f>
        <v>1</v>
      </c>
      <c r="C70" s="5">
        <f>B70/$B$8*100</f>
        <v>1.3783597518952445E-2</v>
      </c>
      <c r="D70" s="68">
        <v>0</v>
      </c>
      <c r="E70" s="51">
        <v>0</v>
      </c>
      <c r="F70" s="43">
        <v>1</v>
      </c>
      <c r="G70" s="69">
        <v>0</v>
      </c>
    </row>
    <row r="71" spans="1:8" ht="15.75" customHeight="1" x14ac:dyDescent="0.2">
      <c r="A71" s="62" t="s">
        <v>17</v>
      </c>
      <c r="B71" s="15">
        <f>SUM(D71:G71)</f>
        <v>3</v>
      </c>
      <c r="C71" s="5">
        <f>B71/$B$8*100</f>
        <v>4.1350792556857342E-2</v>
      </c>
      <c r="D71" s="68">
        <v>2</v>
      </c>
      <c r="E71" s="51">
        <v>0</v>
      </c>
      <c r="F71" s="43">
        <v>1</v>
      </c>
      <c r="G71" s="69">
        <v>0</v>
      </c>
    </row>
    <row r="72" spans="1:8" ht="15.75" customHeight="1" x14ac:dyDescent="0.2">
      <c r="A72" s="62" t="s">
        <v>19</v>
      </c>
      <c r="B72" s="15">
        <f>SUM(D72:G72)</f>
        <v>9</v>
      </c>
      <c r="C72" s="5">
        <f>B72/$B$8*100</f>
        <v>0.12405237767057202</v>
      </c>
      <c r="D72" s="68">
        <v>1</v>
      </c>
      <c r="E72" s="43">
        <v>0</v>
      </c>
      <c r="F72" s="43">
        <v>8</v>
      </c>
      <c r="G72" s="69">
        <v>0</v>
      </c>
    </row>
    <row r="73" spans="1:8" ht="15.75" customHeight="1" x14ac:dyDescent="0.2">
      <c r="A73" s="62" t="s">
        <v>18</v>
      </c>
      <c r="B73" s="15">
        <f>SUM(D73:G73)</f>
        <v>11</v>
      </c>
      <c r="C73" s="5">
        <f>B73/$B$8*100</f>
        <v>0.1516195727084769</v>
      </c>
      <c r="D73" s="68">
        <v>2</v>
      </c>
      <c r="E73" s="43">
        <v>0</v>
      </c>
      <c r="F73" s="43">
        <v>9</v>
      </c>
      <c r="G73" s="69">
        <v>0</v>
      </c>
    </row>
    <row r="74" spans="1:8" ht="15.75" customHeight="1" x14ac:dyDescent="0.2">
      <c r="A74" s="62"/>
      <c r="B74" s="15"/>
      <c r="C74" s="5"/>
      <c r="D74" s="68"/>
      <c r="E74" s="41"/>
      <c r="F74" s="43"/>
      <c r="G74" s="69"/>
    </row>
    <row r="75" spans="1:8" ht="15.75" customHeight="1" x14ac:dyDescent="0.2">
      <c r="A75" s="57" t="s">
        <v>20</v>
      </c>
      <c r="B75" s="15">
        <f t="shared" ref="B75:B81" si="10">SUM(D75:G75)</f>
        <v>80</v>
      </c>
      <c r="C75" s="5">
        <f t="shared" ref="C75:C81" si="11">B75/$B$8*100</f>
        <v>1.1026878015161956</v>
      </c>
      <c r="D75" s="68">
        <v>15</v>
      </c>
      <c r="E75" s="41">
        <v>1</v>
      </c>
      <c r="F75" s="43">
        <v>64</v>
      </c>
      <c r="G75" s="69">
        <v>0</v>
      </c>
    </row>
    <row r="76" spans="1:8" ht="15.75" customHeight="1" x14ac:dyDescent="0.2">
      <c r="A76" s="57" t="s">
        <v>21</v>
      </c>
      <c r="B76" s="15">
        <f t="shared" si="10"/>
        <v>73</v>
      </c>
      <c r="C76" s="5">
        <f t="shared" si="11"/>
        <v>1.0062026188835287</v>
      </c>
      <c r="D76" s="68">
        <v>13</v>
      </c>
      <c r="E76" s="41">
        <v>9</v>
      </c>
      <c r="F76" s="43">
        <v>51</v>
      </c>
      <c r="G76" s="45">
        <v>0</v>
      </c>
    </row>
    <row r="77" spans="1:8" ht="15.75" customHeight="1" x14ac:dyDescent="0.2">
      <c r="A77" s="57" t="s">
        <v>22</v>
      </c>
      <c r="B77" s="15">
        <f t="shared" si="10"/>
        <v>59</v>
      </c>
      <c r="C77" s="5">
        <f t="shared" si="11"/>
        <v>0.8132322536181944</v>
      </c>
      <c r="D77" s="68">
        <v>9</v>
      </c>
      <c r="E77" s="41">
        <v>8</v>
      </c>
      <c r="F77" s="43">
        <v>42</v>
      </c>
      <c r="G77" s="45">
        <v>0</v>
      </c>
    </row>
    <row r="78" spans="1:8" s="4" customFormat="1" ht="15.75" customHeight="1" x14ac:dyDescent="0.2">
      <c r="A78" s="57" t="s">
        <v>23</v>
      </c>
      <c r="B78" s="15">
        <f t="shared" si="10"/>
        <v>43</v>
      </c>
      <c r="C78" s="5">
        <f t="shared" si="11"/>
        <v>0.59269469331495517</v>
      </c>
      <c r="D78" s="68">
        <v>4</v>
      </c>
      <c r="E78" s="41">
        <v>3</v>
      </c>
      <c r="F78" s="43">
        <v>36</v>
      </c>
      <c r="G78" s="45">
        <v>0</v>
      </c>
      <c r="H78" s="3"/>
    </row>
    <row r="79" spans="1:8" s="4" customFormat="1" ht="15.75" customHeight="1" x14ac:dyDescent="0.2">
      <c r="A79" s="57" t="s">
        <v>24</v>
      </c>
      <c r="B79" s="15">
        <f t="shared" si="10"/>
        <v>17</v>
      </c>
      <c r="C79" s="5">
        <f t="shared" si="11"/>
        <v>0.23432115782219159</v>
      </c>
      <c r="D79" s="68">
        <v>0</v>
      </c>
      <c r="E79" s="41">
        <v>4</v>
      </c>
      <c r="F79" s="43">
        <v>13</v>
      </c>
      <c r="G79" s="45">
        <v>0</v>
      </c>
      <c r="H79" s="3"/>
    </row>
    <row r="80" spans="1:8" s="4" customFormat="1" ht="15.75" customHeight="1" x14ac:dyDescent="0.2">
      <c r="A80" s="57" t="s">
        <v>25</v>
      </c>
      <c r="B80" s="15">
        <f t="shared" si="10"/>
        <v>2</v>
      </c>
      <c r="C80" s="5">
        <f t="shared" si="11"/>
        <v>2.756719503790489E-2</v>
      </c>
      <c r="D80" s="68">
        <v>0</v>
      </c>
      <c r="E80" s="41">
        <v>1</v>
      </c>
      <c r="F80" s="43">
        <v>1</v>
      </c>
      <c r="G80" s="45">
        <v>0</v>
      </c>
      <c r="H80" s="3"/>
    </row>
    <row r="81" spans="1:8" s="4" customFormat="1" ht="15.75" customHeight="1" x14ac:dyDescent="0.2">
      <c r="A81" s="57" t="s">
        <v>27</v>
      </c>
      <c r="B81" s="15">
        <f t="shared" si="10"/>
        <v>2</v>
      </c>
      <c r="C81" s="5">
        <f t="shared" si="11"/>
        <v>2.756719503790489E-2</v>
      </c>
      <c r="D81" s="68">
        <v>0</v>
      </c>
      <c r="E81" s="43">
        <v>0</v>
      </c>
      <c r="F81" s="43">
        <v>2</v>
      </c>
      <c r="G81" s="45">
        <v>0</v>
      </c>
      <c r="H81" s="3"/>
    </row>
    <row r="82" spans="1:8" s="4" customFormat="1" ht="15.75" customHeight="1" x14ac:dyDescent="0.2">
      <c r="A82" s="58"/>
      <c r="B82" s="59"/>
      <c r="C82" s="59"/>
      <c r="D82" s="58"/>
      <c r="E82" s="59"/>
      <c r="F82" s="59"/>
      <c r="H82" s="3"/>
    </row>
    <row r="83" spans="1:8" s="4" customFormat="1" ht="15.75" customHeight="1" x14ac:dyDescent="0.2">
      <c r="A83" s="38" t="s">
        <v>30</v>
      </c>
      <c r="B83" s="15">
        <f>SUM(D83:G83)</f>
        <v>713</v>
      </c>
      <c r="C83" s="5">
        <f>B83/$B$8*100</f>
        <v>9.8277050310130942</v>
      </c>
      <c r="D83" s="60">
        <f>SUM(D85,D89,D97:D103)</f>
        <v>142</v>
      </c>
      <c r="E83" s="42">
        <f>SUM(E85,E89,E97:E103)</f>
        <v>65</v>
      </c>
      <c r="F83" s="12">
        <f>SUM(F85,F89,F97:F103)</f>
        <v>505</v>
      </c>
      <c r="G83" s="31">
        <f>SUM(G85,G89,G97:G103)</f>
        <v>1</v>
      </c>
      <c r="H83" s="3"/>
    </row>
    <row r="84" spans="1:8" s="4" customFormat="1" ht="15.75" customHeight="1" x14ac:dyDescent="0.2">
      <c r="A84" s="63"/>
      <c r="B84" s="15"/>
      <c r="C84" s="5"/>
      <c r="D84" s="60"/>
      <c r="E84" s="42"/>
      <c r="F84" s="12"/>
      <c r="G84" s="31"/>
      <c r="H84" s="3"/>
    </row>
    <row r="85" spans="1:8" s="4" customFormat="1" ht="15.75" customHeight="1" x14ac:dyDescent="0.2">
      <c r="A85" s="64" t="s">
        <v>10</v>
      </c>
      <c r="B85" s="15">
        <f>SUM(D85:G85)</f>
        <v>7</v>
      </c>
      <c r="C85" s="23">
        <f>B85/$B$8*100</f>
        <v>9.6485182632667116E-2</v>
      </c>
      <c r="D85" s="56">
        <f>D86+D87</f>
        <v>5</v>
      </c>
      <c r="E85" s="84">
        <f>E86+E87</f>
        <v>0</v>
      </c>
      <c r="F85" s="84">
        <f>F86+F87</f>
        <v>2</v>
      </c>
      <c r="G85" s="88">
        <f>G86+G87</f>
        <v>0</v>
      </c>
      <c r="H85" s="3"/>
    </row>
    <row r="86" spans="1:8" s="4" customFormat="1" ht="15.75" customHeight="1" x14ac:dyDescent="0.2">
      <c r="A86" s="87"/>
      <c r="B86" s="15"/>
      <c r="C86" s="23"/>
      <c r="D86" s="56"/>
      <c r="E86" s="47"/>
      <c r="F86" s="91"/>
      <c r="G86" s="99"/>
      <c r="H86" s="3"/>
    </row>
    <row r="87" spans="1:8" s="4" customFormat="1" ht="15.75" customHeight="1" x14ac:dyDescent="0.2">
      <c r="A87" s="62" t="s">
        <v>12</v>
      </c>
      <c r="B87" s="12">
        <f>SUM(D87:G87)</f>
        <v>7</v>
      </c>
      <c r="C87" s="5">
        <f>B87/$B$8*100</f>
        <v>9.6485182632667116E-2</v>
      </c>
      <c r="D87" s="68">
        <v>5</v>
      </c>
      <c r="E87" s="51">
        <v>0</v>
      </c>
      <c r="F87" s="43">
        <v>2</v>
      </c>
      <c r="G87" s="45">
        <v>0</v>
      </c>
      <c r="H87" s="3"/>
    </row>
    <row r="88" spans="1:8" s="4" customFormat="1" ht="15.75" customHeight="1" x14ac:dyDescent="0.2">
      <c r="A88" s="62"/>
      <c r="B88" s="12"/>
      <c r="C88" s="5"/>
      <c r="D88" s="68"/>
      <c r="E88" s="48"/>
      <c r="F88" s="43"/>
      <c r="G88" s="45"/>
      <c r="H88" s="3"/>
    </row>
    <row r="89" spans="1:8" s="4" customFormat="1" ht="15.75" customHeight="1" x14ac:dyDescent="0.2">
      <c r="A89" s="57" t="s">
        <v>13</v>
      </c>
      <c r="B89" s="15">
        <f>SUM(D89:G89)</f>
        <v>69</v>
      </c>
      <c r="C89" s="5">
        <f>B89/$B$8*100</f>
        <v>0.9510682288077188</v>
      </c>
      <c r="D89" s="60">
        <f>SUM(D91:D95)</f>
        <v>32</v>
      </c>
      <c r="E89" s="42">
        <f>SUM(E91:E95)</f>
        <v>1</v>
      </c>
      <c r="F89" s="12">
        <f>SUM(F91:F95)</f>
        <v>36</v>
      </c>
      <c r="G89" s="31">
        <f>SUM(G91:G95)</f>
        <v>0</v>
      </c>
      <c r="H89" s="3"/>
    </row>
    <row r="90" spans="1:8" s="4" customFormat="1" ht="15.75" customHeight="1" x14ac:dyDescent="0.2">
      <c r="A90" s="65"/>
      <c r="B90" s="15"/>
      <c r="C90" s="5"/>
      <c r="D90" s="60"/>
      <c r="E90" s="42"/>
      <c r="F90" s="12"/>
      <c r="G90" s="31"/>
      <c r="H90" s="3"/>
    </row>
    <row r="91" spans="1:8" s="4" customFormat="1" ht="15.75" customHeight="1" x14ac:dyDescent="0.2">
      <c r="A91" s="62" t="s">
        <v>15</v>
      </c>
      <c r="B91" s="12">
        <f>SUM(D91:G91)</f>
        <v>1</v>
      </c>
      <c r="C91" s="5">
        <f>B91/$B$8*100</f>
        <v>1.3783597518952445E-2</v>
      </c>
      <c r="D91" s="68">
        <v>1</v>
      </c>
      <c r="E91" s="51">
        <v>0</v>
      </c>
      <c r="F91" s="43">
        <v>0</v>
      </c>
      <c r="G91" s="45">
        <v>0</v>
      </c>
      <c r="H91" s="3"/>
    </row>
    <row r="92" spans="1:8" s="4" customFormat="1" ht="15.75" customHeight="1" x14ac:dyDescent="0.2">
      <c r="A92" s="62" t="s">
        <v>16</v>
      </c>
      <c r="B92" s="12">
        <f>SUM(D92:G92)</f>
        <v>5</v>
      </c>
      <c r="C92" s="5">
        <f>B92/$B$8*100</f>
        <v>6.8917987594762226E-2</v>
      </c>
      <c r="D92" s="68">
        <v>3</v>
      </c>
      <c r="E92" s="51">
        <v>0</v>
      </c>
      <c r="F92" s="43">
        <v>2</v>
      </c>
      <c r="G92" s="45">
        <v>0</v>
      </c>
      <c r="H92" s="3"/>
    </row>
    <row r="93" spans="1:8" ht="15.75" customHeight="1" x14ac:dyDescent="0.2">
      <c r="A93" s="62" t="s">
        <v>17</v>
      </c>
      <c r="B93" s="12">
        <f>SUM(D93:G93)</f>
        <v>14</v>
      </c>
      <c r="C93" s="5">
        <f>B93/$B$8*100</f>
        <v>0.19297036526533423</v>
      </c>
      <c r="D93" s="68">
        <v>8</v>
      </c>
      <c r="E93" s="51">
        <v>0</v>
      </c>
      <c r="F93" s="43">
        <v>6</v>
      </c>
      <c r="G93" s="45">
        <v>0</v>
      </c>
    </row>
    <row r="94" spans="1:8" ht="15.75" customHeight="1" x14ac:dyDescent="0.2">
      <c r="A94" s="62" t="s">
        <v>19</v>
      </c>
      <c r="B94" s="12">
        <f>SUM(D94:G94)</f>
        <v>21</v>
      </c>
      <c r="C94" s="5">
        <f>B94/$B$8*100</f>
        <v>0.28945554789800138</v>
      </c>
      <c r="D94" s="68">
        <v>13</v>
      </c>
      <c r="E94" s="43">
        <v>0</v>
      </c>
      <c r="F94" s="43">
        <v>8</v>
      </c>
      <c r="G94" s="45">
        <v>0</v>
      </c>
    </row>
    <row r="95" spans="1:8" ht="15.75" customHeight="1" x14ac:dyDescent="0.2">
      <c r="A95" s="62" t="s">
        <v>18</v>
      </c>
      <c r="B95" s="12">
        <f>SUM(D95:G95)</f>
        <v>28</v>
      </c>
      <c r="C95" s="5">
        <f>B95/$B$8*100</f>
        <v>0.38594073053066846</v>
      </c>
      <c r="D95" s="68">
        <v>7</v>
      </c>
      <c r="E95" s="41">
        <v>1</v>
      </c>
      <c r="F95" s="43">
        <v>20</v>
      </c>
      <c r="G95" s="45">
        <v>0</v>
      </c>
    </row>
    <row r="96" spans="1:8" ht="15.75" customHeight="1" x14ac:dyDescent="0.2">
      <c r="A96" s="62"/>
      <c r="B96" s="12"/>
      <c r="C96" s="5"/>
      <c r="D96" s="68"/>
      <c r="E96" s="41"/>
      <c r="F96" s="43"/>
      <c r="G96" s="45"/>
    </row>
    <row r="97" spans="1:8" ht="15.75" customHeight="1" x14ac:dyDescent="0.2">
      <c r="A97" s="57" t="s">
        <v>20</v>
      </c>
      <c r="B97" s="12">
        <f t="shared" ref="B97:B103" si="12">SUM(D97:G97)</f>
        <v>206</v>
      </c>
      <c r="C97" s="5">
        <f t="shared" ref="C97:C103" si="13">B97/$B$8*100</f>
        <v>2.8394210889042042</v>
      </c>
      <c r="D97" s="68">
        <v>33</v>
      </c>
      <c r="E97" s="41">
        <v>7</v>
      </c>
      <c r="F97" s="43">
        <v>166</v>
      </c>
      <c r="G97" s="45">
        <v>0</v>
      </c>
    </row>
    <row r="98" spans="1:8" ht="15.75" customHeight="1" x14ac:dyDescent="0.2">
      <c r="A98" s="57" t="s">
        <v>21</v>
      </c>
      <c r="B98" s="12">
        <f t="shared" si="12"/>
        <v>159</v>
      </c>
      <c r="C98" s="5">
        <f t="shared" si="13"/>
        <v>2.191592005513439</v>
      </c>
      <c r="D98" s="68">
        <v>25</v>
      </c>
      <c r="E98" s="41">
        <v>16</v>
      </c>
      <c r="F98" s="43">
        <v>118</v>
      </c>
      <c r="G98" s="45">
        <v>0</v>
      </c>
    </row>
    <row r="99" spans="1:8" ht="15.75" customHeight="1" x14ac:dyDescent="0.2">
      <c r="A99" s="57" t="s">
        <v>22</v>
      </c>
      <c r="B99" s="12">
        <f t="shared" si="12"/>
        <v>124</v>
      </c>
      <c r="C99" s="5">
        <f t="shared" si="13"/>
        <v>1.7091660923501033</v>
      </c>
      <c r="D99" s="68">
        <v>25</v>
      </c>
      <c r="E99" s="41">
        <v>17</v>
      </c>
      <c r="F99" s="43">
        <v>82</v>
      </c>
      <c r="G99" s="45">
        <v>0</v>
      </c>
    </row>
    <row r="100" spans="1:8" ht="15.75" customHeight="1" x14ac:dyDescent="0.2">
      <c r="A100" s="57" t="s">
        <v>23</v>
      </c>
      <c r="B100" s="12">
        <f t="shared" si="12"/>
        <v>97</v>
      </c>
      <c r="C100" s="5">
        <f t="shared" si="13"/>
        <v>1.3370089593383874</v>
      </c>
      <c r="D100" s="68">
        <v>12</v>
      </c>
      <c r="E100" s="41">
        <v>15</v>
      </c>
      <c r="F100" s="43">
        <v>70</v>
      </c>
      <c r="G100" s="45">
        <v>0</v>
      </c>
    </row>
    <row r="101" spans="1:8" s="4" customFormat="1" ht="15.75" customHeight="1" x14ac:dyDescent="0.2">
      <c r="A101" s="57" t="s">
        <v>24</v>
      </c>
      <c r="B101" s="12">
        <f t="shared" si="12"/>
        <v>45</v>
      </c>
      <c r="C101" s="5">
        <f t="shared" si="13"/>
        <v>0.62026188835286011</v>
      </c>
      <c r="D101" s="68">
        <v>9</v>
      </c>
      <c r="E101" s="41">
        <v>9</v>
      </c>
      <c r="F101" s="43">
        <v>27</v>
      </c>
      <c r="G101" s="45">
        <v>0</v>
      </c>
      <c r="H101" s="3"/>
    </row>
    <row r="102" spans="1:8" s="4" customFormat="1" ht="15.75" customHeight="1" x14ac:dyDescent="0.2">
      <c r="A102" s="57" t="s">
        <v>25</v>
      </c>
      <c r="B102" s="12">
        <f t="shared" si="12"/>
        <v>4</v>
      </c>
      <c r="C102" s="5">
        <f t="shared" si="13"/>
        <v>5.513439007580978E-2</v>
      </c>
      <c r="D102" s="68">
        <v>0</v>
      </c>
      <c r="E102" s="86">
        <v>0</v>
      </c>
      <c r="F102" s="43">
        <v>4</v>
      </c>
      <c r="G102" s="45">
        <v>0</v>
      </c>
      <c r="H102" s="3"/>
    </row>
    <row r="103" spans="1:8" s="4" customFormat="1" ht="15.75" customHeight="1" x14ac:dyDescent="0.2">
      <c r="A103" s="57" t="s">
        <v>27</v>
      </c>
      <c r="B103" s="12">
        <f t="shared" si="12"/>
        <v>2</v>
      </c>
      <c r="C103" s="5">
        <f t="shared" si="13"/>
        <v>2.756719503790489E-2</v>
      </c>
      <c r="D103" s="68">
        <v>1</v>
      </c>
      <c r="E103" s="86">
        <v>0</v>
      </c>
      <c r="F103" s="43">
        <v>0</v>
      </c>
      <c r="G103" s="45">
        <v>1</v>
      </c>
      <c r="H103" s="3"/>
    </row>
    <row r="104" spans="1:8" s="4" customFormat="1" ht="15.75" customHeight="1" x14ac:dyDescent="0.2">
      <c r="A104" s="58"/>
      <c r="B104" s="59"/>
      <c r="C104" s="59"/>
      <c r="D104" s="59"/>
      <c r="E104" s="59"/>
      <c r="F104" s="59"/>
      <c r="H104" s="3"/>
    </row>
    <row r="105" spans="1:8" s="4" customFormat="1" ht="15.75" customHeight="1" x14ac:dyDescent="0.2">
      <c r="A105" s="38" t="s">
        <v>31</v>
      </c>
      <c r="B105" s="15">
        <f>SUM(D105:G105)</f>
        <v>998</v>
      </c>
      <c r="C105" s="5">
        <f>B105/$B$8*100</f>
        <v>13.756030323914542</v>
      </c>
      <c r="D105" s="60">
        <f>SUM(D107,D120,D128:D133)</f>
        <v>120</v>
      </c>
      <c r="E105" s="42">
        <f>SUM(E107,E120,E128:E133)</f>
        <v>99</v>
      </c>
      <c r="F105" s="12">
        <f>SUM(F107,F120,F128:F133)</f>
        <v>778</v>
      </c>
      <c r="G105" s="31">
        <f>SUM(G107,G120,G128:G133)</f>
        <v>1</v>
      </c>
      <c r="H105" s="3"/>
    </row>
    <row r="106" spans="1:8" s="4" customFormat="1" ht="15.75" customHeight="1" x14ac:dyDescent="0.2">
      <c r="A106" s="63"/>
      <c r="B106" s="15"/>
      <c r="C106" s="5"/>
      <c r="D106" s="60"/>
      <c r="E106" s="42"/>
      <c r="F106" s="12"/>
      <c r="G106" s="31"/>
      <c r="H106" s="3"/>
    </row>
    <row r="107" spans="1:8" s="4" customFormat="1" ht="15.75" customHeight="1" x14ac:dyDescent="0.2">
      <c r="A107" s="64" t="s">
        <v>10</v>
      </c>
      <c r="B107" s="15">
        <f>SUM(D107:G107)</f>
        <v>4</v>
      </c>
      <c r="C107" s="23">
        <f>B107/$B$8*100</f>
        <v>5.513439007580978E-2</v>
      </c>
      <c r="D107" s="56">
        <f>SUM(D109:D110)</f>
        <v>2</v>
      </c>
      <c r="E107" s="46">
        <f>SUM(E109:E110)</f>
        <v>0</v>
      </c>
      <c r="F107" s="15">
        <f>SUM(F109:F110)</f>
        <v>2</v>
      </c>
      <c r="G107" s="24">
        <f>SUM(G109:G110)</f>
        <v>0</v>
      </c>
      <c r="H107" s="3"/>
    </row>
    <row r="108" spans="1:8" s="4" customFormat="1" ht="15.75" customHeight="1" x14ac:dyDescent="0.2">
      <c r="A108" s="66"/>
      <c r="B108" s="15"/>
      <c r="C108" s="23"/>
      <c r="D108" s="56"/>
      <c r="E108" s="46"/>
      <c r="F108" s="15"/>
      <c r="G108" s="28"/>
      <c r="H108" s="3"/>
    </row>
    <row r="109" spans="1:8" s="4" customFormat="1" ht="15.75" customHeight="1" x14ac:dyDescent="0.2">
      <c r="A109" s="62" t="s">
        <v>11</v>
      </c>
      <c r="B109" s="12">
        <f>SUM(D109:G109)</f>
        <v>1</v>
      </c>
      <c r="C109" s="5">
        <f>B109/$B$8*100</f>
        <v>1.3783597518952445E-2</v>
      </c>
      <c r="D109" s="68">
        <v>0</v>
      </c>
      <c r="E109" s="51">
        <v>0</v>
      </c>
      <c r="F109" s="43">
        <v>1</v>
      </c>
      <c r="G109" s="45">
        <v>0</v>
      </c>
      <c r="H109" s="3"/>
    </row>
    <row r="110" spans="1:8" s="4" customFormat="1" ht="15.75" customHeight="1" x14ac:dyDescent="0.2">
      <c r="A110" s="62" t="s">
        <v>12</v>
      </c>
      <c r="B110" s="12">
        <f>SUM(D110:G110)</f>
        <v>3</v>
      </c>
      <c r="C110" s="5">
        <f>B110/$B$8*100</f>
        <v>4.1350792556857342E-2</v>
      </c>
      <c r="D110" s="68">
        <v>2</v>
      </c>
      <c r="E110" s="51">
        <v>0</v>
      </c>
      <c r="F110" s="43">
        <v>1</v>
      </c>
      <c r="G110" s="45">
        <v>0</v>
      </c>
      <c r="H110" s="3"/>
    </row>
    <row r="111" spans="1:8" ht="15" customHeight="1" x14ac:dyDescent="0.2">
      <c r="A111" s="106" t="s">
        <v>41</v>
      </c>
      <c r="B111" s="106"/>
      <c r="C111" s="106"/>
      <c r="D111" s="106"/>
      <c r="E111" s="106"/>
      <c r="F111" s="106"/>
      <c r="G111" s="106"/>
    </row>
    <row r="112" spans="1:8" ht="15" customHeight="1" x14ac:dyDescent="0.2">
      <c r="A112" s="107" t="s">
        <v>51</v>
      </c>
      <c r="B112" s="107"/>
      <c r="C112" s="107"/>
      <c r="D112" s="107"/>
      <c r="E112" s="107"/>
      <c r="F112" s="107"/>
      <c r="G112" s="107"/>
    </row>
    <row r="113" spans="1:8" ht="12.6" customHeight="1" x14ac:dyDescent="0.2">
      <c r="A113" s="95"/>
      <c r="B113" s="96"/>
      <c r="C113" s="97"/>
      <c r="D113" s="96"/>
      <c r="E113" s="96"/>
      <c r="F113" s="96"/>
      <c r="G113" s="96"/>
    </row>
    <row r="114" spans="1:8" ht="24.95" customHeight="1" x14ac:dyDescent="0.2">
      <c r="A114" s="108" t="s">
        <v>40</v>
      </c>
      <c r="B114" s="111" t="s">
        <v>0</v>
      </c>
      <c r="C114" s="112"/>
      <c r="D114" s="112"/>
      <c r="E114" s="112"/>
      <c r="F114" s="112"/>
      <c r="G114" s="112"/>
    </row>
    <row r="115" spans="1:8" ht="24.95" customHeight="1" x14ac:dyDescent="0.2">
      <c r="A115" s="109"/>
      <c r="B115" s="113" t="s">
        <v>1</v>
      </c>
      <c r="C115" s="115" t="s">
        <v>7</v>
      </c>
      <c r="D115" s="111" t="s">
        <v>6</v>
      </c>
      <c r="E115" s="112"/>
      <c r="F115" s="112"/>
      <c r="G115" s="112"/>
    </row>
    <row r="116" spans="1:8" ht="24.95" customHeight="1" x14ac:dyDescent="0.2">
      <c r="A116" s="110"/>
      <c r="B116" s="114"/>
      <c r="C116" s="116"/>
      <c r="D116" s="16" t="s">
        <v>4</v>
      </c>
      <c r="E116" s="16" t="s">
        <v>3</v>
      </c>
      <c r="F116" s="16" t="s">
        <v>2</v>
      </c>
      <c r="G116" s="17" t="s">
        <v>8</v>
      </c>
    </row>
    <row r="117" spans="1:8" s="79" customFormat="1" ht="12.75" customHeight="1" x14ac:dyDescent="0.2">
      <c r="A117" s="75"/>
      <c r="B117" s="76"/>
      <c r="C117" s="80"/>
      <c r="D117" s="75"/>
      <c r="E117" s="77"/>
      <c r="F117" s="77"/>
      <c r="G117" s="78"/>
      <c r="H117" s="82"/>
    </row>
    <row r="118" spans="1:8" s="79" customFormat="1" ht="15" customHeight="1" x14ac:dyDescent="0.2">
      <c r="A118" s="38" t="s">
        <v>43</v>
      </c>
      <c r="B118" s="76"/>
      <c r="C118" s="80"/>
      <c r="D118" s="75"/>
      <c r="E118" s="77"/>
      <c r="F118" s="77"/>
      <c r="G118" s="78"/>
      <c r="H118" s="82"/>
    </row>
    <row r="119" spans="1:8" ht="12.75" customHeight="1" x14ac:dyDescent="0.2">
      <c r="A119" s="75"/>
      <c r="B119" s="76"/>
      <c r="C119" s="80"/>
      <c r="D119" s="75"/>
      <c r="E119" s="77"/>
      <c r="F119" s="77"/>
      <c r="G119" s="78"/>
    </row>
    <row r="120" spans="1:8" s="4" customFormat="1" ht="15" customHeight="1" x14ac:dyDescent="0.2">
      <c r="A120" s="57" t="s">
        <v>13</v>
      </c>
      <c r="B120" s="15">
        <f>SUM(D120:G120)</f>
        <v>106</v>
      </c>
      <c r="C120" s="5">
        <f>B120/$B$8*100</f>
        <v>1.4610613370089593</v>
      </c>
      <c r="D120" s="60">
        <f>SUM(D122:D126)</f>
        <v>22</v>
      </c>
      <c r="E120" s="42">
        <f>SUM(E122:E126)</f>
        <v>3</v>
      </c>
      <c r="F120" s="12">
        <f>SUM(F122:F126)</f>
        <v>81</v>
      </c>
      <c r="G120" s="31">
        <f>SUM(G122:G126)</f>
        <v>0</v>
      </c>
      <c r="H120" s="3"/>
    </row>
    <row r="121" spans="1:8" s="4" customFormat="1" ht="12.75" customHeight="1" x14ac:dyDescent="0.2">
      <c r="A121" s="58"/>
      <c r="B121" s="59"/>
      <c r="C121" s="59"/>
      <c r="D121" s="58"/>
      <c r="E121" s="59"/>
      <c r="F121" s="59"/>
      <c r="H121" s="3"/>
    </row>
    <row r="122" spans="1:8" s="4" customFormat="1" ht="15" customHeight="1" x14ac:dyDescent="0.2">
      <c r="A122" s="62" t="s">
        <v>15</v>
      </c>
      <c r="B122" s="12">
        <f>SUM(D122:G122)</f>
        <v>9</v>
      </c>
      <c r="C122" s="5">
        <f>B122/$B$8*100</f>
        <v>0.12405237767057202</v>
      </c>
      <c r="D122" s="68">
        <v>4</v>
      </c>
      <c r="E122" s="51">
        <v>0</v>
      </c>
      <c r="F122" s="43">
        <v>5</v>
      </c>
      <c r="G122" s="45">
        <v>0</v>
      </c>
      <c r="H122" s="3"/>
    </row>
    <row r="123" spans="1:8" s="4" customFormat="1" ht="15" customHeight="1" x14ac:dyDescent="0.2">
      <c r="A123" s="62" t="s">
        <v>16</v>
      </c>
      <c r="B123" s="12">
        <f>SUM(D123:G123)</f>
        <v>12</v>
      </c>
      <c r="C123" s="5">
        <f>B123/$B$8*100</f>
        <v>0.16540317022742937</v>
      </c>
      <c r="D123" s="68">
        <v>6</v>
      </c>
      <c r="E123" s="51">
        <v>0</v>
      </c>
      <c r="F123" s="43">
        <v>6</v>
      </c>
      <c r="G123" s="45">
        <v>0</v>
      </c>
      <c r="H123" s="3"/>
    </row>
    <row r="124" spans="1:8" ht="15" customHeight="1" x14ac:dyDescent="0.2">
      <c r="A124" s="62" t="s">
        <v>17</v>
      </c>
      <c r="B124" s="12">
        <f>SUM(D124:G124)</f>
        <v>16</v>
      </c>
      <c r="C124" s="5">
        <f>B124/$B$8*100</f>
        <v>0.22053756030323912</v>
      </c>
      <c r="D124" s="68">
        <v>5</v>
      </c>
      <c r="E124" s="51">
        <v>0</v>
      </c>
      <c r="F124" s="43">
        <v>11</v>
      </c>
      <c r="G124" s="45">
        <v>0</v>
      </c>
    </row>
    <row r="125" spans="1:8" ht="15" customHeight="1" x14ac:dyDescent="0.2">
      <c r="A125" s="62" t="s">
        <v>19</v>
      </c>
      <c r="B125" s="12">
        <f>SUM(D125:G125)</f>
        <v>29</v>
      </c>
      <c r="C125" s="5">
        <f>B125/$B$8*100</f>
        <v>0.39972432804962099</v>
      </c>
      <c r="D125" s="68">
        <v>4</v>
      </c>
      <c r="E125" s="43">
        <v>1</v>
      </c>
      <c r="F125" s="43">
        <v>24</v>
      </c>
      <c r="G125" s="45">
        <v>0</v>
      </c>
    </row>
    <row r="126" spans="1:8" ht="15" customHeight="1" x14ac:dyDescent="0.2">
      <c r="A126" s="62" t="s">
        <v>18</v>
      </c>
      <c r="B126" s="60">
        <f>SUM(D126:G126)</f>
        <v>40</v>
      </c>
      <c r="C126" s="5">
        <f>B126/$B$8*100</f>
        <v>0.5513439007580978</v>
      </c>
      <c r="D126" s="43">
        <v>3</v>
      </c>
      <c r="E126" s="41">
        <v>2</v>
      </c>
      <c r="F126" s="43">
        <v>35</v>
      </c>
      <c r="G126" s="45">
        <v>0</v>
      </c>
    </row>
    <row r="127" spans="1:8" s="4" customFormat="1" ht="12.75" customHeight="1" x14ac:dyDescent="0.2">
      <c r="A127" s="58"/>
      <c r="B127" s="59"/>
      <c r="C127" s="59"/>
      <c r="D127" s="59"/>
      <c r="E127" s="59"/>
      <c r="F127" s="59"/>
      <c r="H127" s="3"/>
    </row>
    <row r="128" spans="1:8" s="4" customFormat="1" ht="15" customHeight="1" x14ac:dyDescent="0.2">
      <c r="A128" s="20" t="s">
        <v>20</v>
      </c>
      <c r="B128" s="12">
        <f t="shared" ref="B128:B133" si="14">SUM(D128:G128)</f>
        <v>218</v>
      </c>
      <c r="C128" s="5">
        <f t="shared" ref="C128:C133" si="15">B128/$B$8*100</f>
        <v>3.0048242591316332</v>
      </c>
      <c r="D128" s="43">
        <v>39</v>
      </c>
      <c r="E128" s="41">
        <v>13</v>
      </c>
      <c r="F128" s="43">
        <v>166</v>
      </c>
      <c r="G128" s="45">
        <v>0</v>
      </c>
      <c r="H128" s="3"/>
    </row>
    <row r="129" spans="1:8" s="4" customFormat="1" ht="15" customHeight="1" x14ac:dyDescent="0.2">
      <c r="A129" s="20" t="s">
        <v>21</v>
      </c>
      <c r="B129" s="12">
        <f t="shared" si="14"/>
        <v>249</v>
      </c>
      <c r="C129" s="5">
        <f t="shared" si="15"/>
        <v>3.4321157822191593</v>
      </c>
      <c r="D129" s="43">
        <v>30</v>
      </c>
      <c r="E129" s="41">
        <v>17</v>
      </c>
      <c r="F129" s="43">
        <v>202</v>
      </c>
      <c r="G129" s="44">
        <v>0</v>
      </c>
      <c r="H129" s="3"/>
    </row>
    <row r="130" spans="1:8" s="4" customFormat="1" ht="15" customHeight="1" x14ac:dyDescent="0.2">
      <c r="A130" s="20" t="s">
        <v>22</v>
      </c>
      <c r="B130" s="12">
        <f t="shared" si="14"/>
        <v>205</v>
      </c>
      <c r="C130" s="5">
        <f t="shared" si="15"/>
        <v>2.8256374913852516</v>
      </c>
      <c r="D130" s="43">
        <v>12</v>
      </c>
      <c r="E130" s="41">
        <v>29</v>
      </c>
      <c r="F130" s="43">
        <v>164</v>
      </c>
      <c r="G130" s="44">
        <v>0</v>
      </c>
      <c r="H130" s="3"/>
    </row>
    <row r="131" spans="1:8" s="4" customFormat="1" ht="15" customHeight="1" x14ac:dyDescent="0.2">
      <c r="A131" s="20" t="s">
        <v>23</v>
      </c>
      <c r="B131" s="12">
        <f t="shared" si="14"/>
        <v>151</v>
      </c>
      <c r="C131" s="5">
        <f t="shared" si="15"/>
        <v>2.0813232253618192</v>
      </c>
      <c r="D131" s="43">
        <v>12</v>
      </c>
      <c r="E131" s="41">
        <v>30</v>
      </c>
      <c r="F131" s="43">
        <v>108</v>
      </c>
      <c r="G131" s="44">
        <v>1</v>
      </c>
      <c r="H131" s="3"/>
    </row>
    <row r="132" spans="1:8" s="4" customFormat="1" ht="15" customHeight="1" x14ac:dyDescent="0.2">
      <c r="A132" s="20" t="s">
        <v>24</v>
      </c>
      <c r="B132" s="12">
        <f t="shared" si="14"/>
        <v>64</v>
      </c>
      <c r="C132" s="5">
        <f t="shared" si="15"/>
        <v>0.88215024121295649</v>
      </c>
      <c r="D132" s="43">
        <v>3</v>
      </c>
      <c r="E132" s="41">
        <v>7</v>
      </c>
      <c r="F132" s="43">
        <v>54</v>
      </c>
      <c r="G132" s="44">
        <v>0</v>
      </c>
      <c r="H132" s="3"/>
    </row>
    <row r="133" spans="1:8" s="4" customFormat="1" ht="15" customHeight="1" x14ac:dyDescent="0.2">
      <c r="A133" s="20" t="s">
        <v>26</v>
      </c>
      <c r="B133" s="12">
        <f t="shared" si="14"/>
        <v>1</v>
      </c>
      <c r="C133" s="5">
        <f t="shared" si="15"/>
        <v>1.3783597518952445E-2</v>
      </c>
      <c r="D133" s="43">
        <v>0</v>
      </c>
      <c r="E133" s="86">
        <v>0</v>
      </c>
      <c r="F133" s="43">
        <v>1</v>
      </c>
      <c r="G133" s="44">
        <v>0</v>
      </c>
      <c r="H133" s="3"/>
    </row>
    <row r="134" spans="1:8" s="4" customFormat="1" ht="12.75" customHeight="1" x14ac:dyDescent="0.2">
      <c r="A134" s="20"/>
      <c r="B134" s="12"/>
      <c r="C134" s="5"/>
      <c r="D134" s="43"/>
      <c r="E134" s="41"/>
      <c r="F134" s="43"/>
      <c r="G134" s="44"/>
      <c r="H134" s="3"/>
    </row>
    <row r="135" spans="1:8" s="4" customFormat="1" ht="15" customHeight="1" x14ac:dyDescent="0.2">
      <c r="A135" s="38" t="s">
        <v>32</v>
      </c>
      <c r="B135" s="15">
        <f>SUM(D135:G135)</f>
        <v>38</v>
      </c>
      <c r="C135" s="5">
        <f>B135/$B$8*100</f>
        <v>0.52377670572019297</v>
      </c>
      <c r="D135" s="15">
        <f>SUM(D137,D143:D147)</f>
        <v>7</v>
      </c>
      <c r="E135" s="15">
        <f t="shared" ref="E135:G135" si="16">SUM(E137,E143:E147)</f>
        <v>5</v>
      </c>
      <c r="F135" s="15">
        <f t="shared" si="16"/>
        <v>22</v>
      </c>
      <c r="G135" s="24">
        <f t="shared" si="16"/>
        <v>4</v>
      </c>
      <c r="H135" s="3"/>
    </row>
    <row r="136" spans="1:8" ht="12.75" customHeight="1" x14ac:dyDescent="0.2">
      <c r="A136" s="34"/>
      <c r="B136" s="15"/>
      <c r="C136" s="5"/>
      <c r="D136" s="15"/>
      <c r="E136" s="42"/>
      <c r="F136" s="12"/>
      <c r="G136" s="14"/>
    </row>
    <row r="137" spans="1:8" ht="15" customHeight="1" x14ac:dyDescent="0.2">
      <c r="A137" s="20" t="s">
        <v>13</v>
      </c>
      <c r="B137" s="15">
        <f>SUM(D137:G137)</f>
        <v>5</v>
      </c>
      <c r="C137" s="5">
        <f t="shared" ref="C137" si="17">B137/$B$8*100</f>
        <v>6.8917987594762226E-2</v>
      </c>
      <c r="D137" s="15">
        <f>SUM(D139:D141)</f>
        <v>2</v>
      </c>
      <c r="E137" s="15">
        <f>SUM(E139:E141)</f>
        <v>0</v>
      </c>
      <c r="F137" s="15">
        <f t="shared" ref="F137" si="18">SUM(F139:F141)</f>
        <v>3</v>
      </c>
      <c r="G137" s="24">
        <f>SUM(G139:G141)</f>
        <v>0</v>
      </c>
    </row>
    <row r="138" spans="1:8" ht="12.75" customHeight="1" x14ac:dyDescent="0.2">
      <c r="A138" s="20"/>
      <c r="B138" s="15"/>
      <c r="C138" s="5"/>
      <c r="D138" s="15"/>
      <c r="E138" s="15"/>
      <c r="F138" s="15"/>
      <c r="G138" s="24"/>
    </row>
    <row r="139" spans="1:8" ht="15" customHeight="1" x14ac:dyDescent="0.2">
      <c r="A139" s="19" t="s">
        <v>15</v>
      </c>
      <c r="B139" s="15">
        <f t="shared" ref="B139:B141" si="19">SUM(D139:G139)</f>
        <v>1</v>
      </c>
      <c r="C139" s="5">
        <f>B139/$B$8*100</f>
        <v>1.3783597518952445E-2</v>
      </c>
      <c r="D139" s="43">
        <v>1</v>
      </c>
      <c r="E139" s="41">
        <v>0</v>
      </c>
      <c r="F139" s="43">
        <v>0</v>
      </c>
      <c r="G139" s="44">
        <v>0</v>
      </c>
    </row>
    <row r="140" spans="1:8" ht="15" customHeight="1" x14ac:dyDescent="0.2">
      <c r="A140" s="19" t="s">
        <v>16</v>
      </c>
      <c r="B140" s="15">
        <f t="shared" si="19"/>
        <v>1</v>
      </c>
      <c r="C140" s="5">
        <f t="shared" ref="C140:C141" si="20">B140/$B$8*100</f>
        <v>1.3783597518952445E-2</v>
      </c>
      <c r="D140" s="43">
        <v>0</v>
      </c>
      <c r="E140" s="41">
        <v>0</v>
      </c>
      <c r="F140" s="43">
        <v>1</v>
      </c>
      <c r="G140" s="44">
        <v>0</v>
      </c>
    </row>
    <row r="141" spans="1:8" ht="15" customHeight="1" x14ac:dyDescent="0.2">
      <c r="A141" s="19" t="s">
        <v>18</v>
      </c>
      <c r="B141" s="15">
        <f t="shared" si="19"/>
        <v>3</v>
      </c>
      <c r="C141" s="5">
        <f t="shared" si="20"/>
        <v>4.1350792556857342E-2</v>
      </c>
      <c r="D141" s="43">
        <v>1</v>
      </c>
      <c r="E141" s="43">
        <v>0</v>
      </c>
      <c r="F141" s="43">
        <v>2</v>
      </c>
      <c r="G141" s="44">
        <v>0</v>
      </c>
    </row>
    <row r="142" spans="1:8" ht="12.75" customHeight="1" x14ac:dyDescent="0.2">
      <c r="A142" s="20"/>
      <c r="B142" s="12"/>
      <c r="C142" s="5"/>
      <c r="D142" s="43"/>
      <c r="E142" s="41"/>
      <c r="F142" s="43"/>
      <c r="G142" s="44"/>
    </row>
    <row r="143" spans="1:8" ht="15" customHeight="1" x14ac:dyDescent="0.2">
      <c r="A143" s="20" t="s">
        <v>20</v>
      </c>
      <c r="B143" s="15">
        <f>SUM(D143:G143)</f>
        <v>4</v>
      </c>
      <c r="C143" s="5">
        <f>B143/$B$8*100</f>
        <v>5.513439007580978E-2</v>
      </c>
      <c r="D143" s="43">
        <v>1</v>
      </c>
      <c r="E143" s="43">
        <v>1</v>
      </c>
      <c r="F143" s="43">
        <v>2</v>
      </c>
      <c r="G143" s="44">
        <v>0</v>
      </c>
    </row>
    <row r="144" spans="1:8" ht="15" customHeight="1" x14ac:dyDescent="0.2">
      <c r="A144" s="20" t="s">
        <v>21</v>
      </c>
      <c r="B144" s="15">
        <f>SUM(D144:G144)</f>
        <v>11</v>
      </c>
      <c r="C144" s="5">
        <f>B144/$B$8*100</f>
        <v>0.1516195727084769</v>
      </c>
      <c r="D144" s="43">
        <v>3</v>
      </c>
      <c r="E144" s="41">
        <v>2</v>
      </c>
      <c r="F144" s="43">
        <v>5</v>
      </c>
      <c r="G144" s="44">
        <v>1</v>
      </c>
    </row>
    <row r="145" spans="1:8" s="4" customFormat="1" ht="15" customHeight="1" x14ac:dyDescent="0.2">
      <c r="A145" s="20" t="s">
        <v>22</v>
      </c>
      <c r="B145" s="15">
        <f>SUM(D145:G145)</f>
        <v>11</v>
      </c>
      <c r="C145" s="5">
        <f>B145/$B$8*100</f>
        <v>0.1516195727084769</v>
      </c>
      <c r="D145" s="43">
        <v>1</v>
      </c>
      <c r="E145" s="41">
        <v>1</v>
      </c>
      <c r="F145" s="43">
        <v>7</v>
      </c>
      <c r="G145" s="44">
        <v>2</v>
      </c>
      <c r="H145" s="3"/>
    </row>
    <row r="146" spans="1:8" s="4" customFormat="1" ht="15" customHeight="1" x14ac:dyDescent="0.2">
      <c r="A146" s="20" t="s">
        <v>23</v>
      </c>
      <c r="B146" s="15">
        <f>SUM(D146:G146)</f>
        <v>3</v>
      </c>
      <c r="C146" s="5">
        <f>B146/$B$8*100</f>
        <v>4.1350792556857342E-2</v>
      </c>
      <c r="D146" s="43">
        <v>0</v>
      </c>
      <c r="E146" s="43">
        <v>0</v>
      </c>
      <c r="F146" s="43">
        <v>3</v>
      </c>
      <c r="G146" s="44">
        <v>0</v>
      </c>
      <c r="H146" s="3"/>
    </row>
    <row r="147" spans="1:8" s="4" customFormat="1" ht="15" customHeight="1" x14ac:dyDescent="0.2">
      <c r="A147" s="20" t="s">
        <v>24</v>
      </c>
      <c r="B147" s="15">
        <f>SUM(D147:G147)</f>
        <v>4</v>
      </c>
      <c r="C147" s="5">
        <f>B147/$B$8*100</f>
        <v>5.513439007580978E-2</v>
      </c>
      <c r="D147" s="43">
        <v>0</v>
      </c>
      <c r="E147" s="43">
        <v>1</v>
      </c>
      <c r="F147" s="43">
        <v>2</v>
      </c>
      <c r="G147" s="45">
        <v>1</v>
      </c>
      <c r="H147" s="3"/>
    </row>
    <row r="148" spans="1:8" s="4" customFormat="1" ht="12.75" customHeight="1" x14ac:dyDescent="0.2">
      <c r="A148" s="58"/>
      <c r="B148" s="59"/>
      <c r="C148" s="59"/>
      <c r="D148" s="59"/>
      <c r="E148" s="59"/>
      <c r="F148" s="59"/>
      <c r="H148" s="3"/>
    </row>
    <row r="149" spans="1:8" s="4" customFormat="1" ht="15" customHeight="1" x14ac:dyDescent="0.2">
      <c r="A149" s="38" t="s">
        <v>33</v>
      </c>
      <c r="B149" s="15">
        <f>SUM(D149:G149)</f>
        <v>224</v>
      </c>
      <c r="C149" s="5">
        <f>B149/$B$8*100</f>
        <v>3.0875258442453477</v>
      </c>
      <c r="D149" s="12">
        <f>SUM(D151,D155,D163:D168)</f>
        <v>40</v>
      </c>
      <c r="E149" s="12">
        <f t="shared" ref="E149:F149" si="21">SUM(E151,E155,E163:E168)</f>
        <v>29</v>
      </c>
      <c r="F149" s="12">
        <f t="shared" si="21"/>
        <v>155</v>
      </c>
      <c r="G149" s="14">
        <f>SUM(G155,G163:G168)</f>
        <v>0</v>
      </c>
      <c r="H149" s="3"/>
    </row>
    <row r="150" spans="1:8" s="4" customFormat="1" ht="12.75" customHeight="1" x14ac:dyDescent="0.2">
      <c r="A150" s="19"/>
      <c r="B150" s="15"/>
      <c r="C150" s="5"/>
      <c r="D150" s="43"/>
      <c r="E150" s="48"/>
      <c r="F150" s="43"/>
      <c r="G150" s="21"/>
      <c r="H150" s="3"/>
    </row>
    <row r="151" spans="1:8" s="4" customFormat="1" ht="15" customHeight="1" x14ac:dyDescent="0.2">
      <c r="A151" s="20" t="s">
        <v>10</v>
      </c>
      <c r="B151" s="15">
        <f>SUM(D151:G151)</f>
        <v>1</v>
      </c>
      <c r="C151" s="5">
        <f>B151/$B$8*100</f>
        <v>1.3783597518952445E-2</v>
      </c>
      <c r="D151" s="103">
        <f>SUM(D153)</f>
        <v>1</v>
      </c>
      <c r="E151" s="105">
        <v>0</v>
      </c>
      <c r="F151" s="103">
        <f t="shared" ref="F151" si="22">SUM(F153)</f>
        <v>0</v>
      </c>
      <c r="G151" s="14">
        <v>0</v>
      </c>
      <c r="H151" s="3"/>
    </row>
    <row r="152" spans="1:8" s="4" customFormat="1" ht="12.75" customHeight="1" x14ac:dyDescent="0.2">
      <c r="A152" s="19"/>
      <c r="B152" s="15"/>
      <c r="C152" s="5"/>
      <c r="D152" s="43"/>
      <c r="E152" s="48"/>
      <c r="F152" s="43"/>
      <c r="G152" s="21"/>
      <c r="H152" s="3"/>
    </row>
    <row r="153" spans="1:8" s="4" customFormat="1" ht="15" customHeight="1" x14ac:dyDescent="0.2">
      <c r="A153" s="22" t="s">
        <v>14</v>
      </c>
      <c r="B153" s="15">
        <f t="shared" ref="B153" si="23">SUM(D153:G153)</f>
        <v>1</v>
      </c>
      <c r="C153" s="5">
        <f>B153/$B$8*100</f>
        <v>1.3783597518952445E-2</v>
      </c>
      <c r="D153" s="43">
        <v>1</v>
      </c>
      <c r="E153" s="48">
        <v>0</v>
      </c>
      <c r="F153" s="43">
        <v>0</v>
      </c>
      <c r="G153" s="21">
        <v>0</v>
      </c>
      <c r="H153" s="3"/>
    </row>
    <row r="154" spans="1:8" s="4" customFormat="1" ht="12.75" customHeight="1" x14ac:dyDescent="0.2">
      <c r="A154" s="19"/>
      <c r="B154" s="15"/>
      <c r="C154" s="5"/>
      <c r="D154" s="43"/>
      <c r="E154" s="48"/>
      <c r="F154" s="43"/>
      <c r="G154" s="21"/>
      <c r="H154" s="3"/>
    </row>
    <row r="155" spans="1:8" s="4" customFormat="1" ht="15" customHeight="1" x14ac:dyDescent="0.2">
      <c r="A155" s="20" t="s">
        <v>13</v>
      </c>
      <c r="B155" s="15">
        <f>SUM(D155:G155)</f>
        <v>14</v>
      </c>
      <c r="C155" s="5">
        <f>B155/$B$8*100</f>
        <v>0.19297036526533423</v>
      </c>
      <c r="D155" s="12">
        <f>SUM(D157:D161)</f>
        <v>3</v>
      </c>
      <c r="E155" s="12">
        <f>SUM(E157:E161)</f>
        <v>0</v>
      </c>
      <c r="F155" s="12">
        <f>SUM(F157:F161)</f>
        <v>11</v>
      </c>
      <c r="G155" s="14">
        <f>SUM(G157:G161)</f>
        <v>0</v>
      </c>
      <c r="H155" s="3"/>
    </row>
    <row r="156" spans="1:8" s="4" customFormat="1" ht="12.75" customHeight="1" x14ac:dyDescent="0.2">
      <c r="A156" s="20"/>
      <c r="B156" s="15"/>
      <c r="C156" s="5"/>
      <c r="D156" s="12"/>
      <c r="E156" s="12"/>
      <c r="F156" s="12"/>
      <c r="G156" s="14"/>
      <c r="H156" s="3"/>
    </row>
    <row r="157" spans="1:8" s="4" customFormat="1" ht="15" customHeight="1" x14ac:dyDescent="0.2">
      <c r="A157" s="22" t="s">
        <v>15</v>
      </c>
      <c r="B157" s="15">
        <f t="shared" ref="B157" si="24">SUM(D157:G157)</f>
        <v>2</v>
      </c>
      <c r="C157" s="5">
        <f t="shared" ref="C157" si="25">B157/$B$8*100</f>
        <v>2.756719503790489E-2</v>
      </c>
      <c r="D157" s="10">
        <v>1</v>
      </c>
      <c r="E157" s="48">
        <v>0</v>
      </c>
      <c r="F157" s="10">
        <v>1</v>
      </c>
      <c r="G157" s="21">
        <v>0</v>
      </c>
      <c r="H157" s="3"/>
    </row>
    <row r="158" spans="1:8" s="4" customFormat="1" ht="15" customHeight="1" x14ac:dyDescent="0.2">
      <c r="A158" s="22" t="s">
        <v>16</v>
      </c>
      <c r="B158" s="12">
        <f>SUM(D158:G158)</f>
        <v>1</v>
      </c>
      <c r="C158" s="5">
        <f>B158/$B$8*100</f>
        <v>1.3783597518952445E-2</v>
      </c>
      <c r="D158" s="43">
        <v>1</v>
      </c>
      <c r="E158" s="51">
        <v>0</v>
      </c>
      <c r="F158" s="43">
        <v>0</v>
      </c>
      <c r="G158" s="44">
        <v>0</v>
      </c>
      <c r="H158" s="3"/>
    </row>
    <row r="159" spans="1:8" s="4" customFormat="1" ht="15" customHeight="1" x14ac:dyDescent="0.2">
      <c r="A159" s="19" t="s">
        <v>17</v>
      </c>
      <c r="B159" s="12">
        <f>SUM(D159:G159)</f>
        <v>3</v>
      </c>
      <c r="C159" s="5">
        <f>B159/$B$8*100</f>
        <v>4.1350792556857342E-2</v>
      </c>
      <c r="D159" s="43">
        <v>0</v>
      </c>
      <c r="E159" s="51">
        <v>0</v>
      </c>
      <c r="F159" s="43">
        <v>3</v>
      </c>
      <c r="G159" s="44">
        <v>0</v>
      </c>
      <c r="H159" s="3"/>
    </row>
    <row r="160" spans="1:8" s="4" customFormat="1" ht="15" customHeight="1" x14ac:dyDescent="0.2">
      <c r="A160" s="19" t="s">
        <v>19</v>
      </c>
      <c r="B160" s="12">
        <f>SUM(D160:G160)</f>
        <v>3</v>
      </c>
      <c r="C160" s="5">
        <f>B160/$B$8*100</f>
        <v>4.1350792556857342E-2</v>
      </c>
      <c r="D160" s="43">
        <v>1</v>
      </c>
      <c r="E160" s="43">
        <v>0</v>
      </c>
      <c r="F160" s="43">
        <v>2</v>
      </c>
      <c r="G160" s="44">
        <v>0</v>
      </c>
      <c r="H160" s="3"/>
    </row>
    <row r="161" spans="1:8" s="4" customFormat="1" ht="15" customHeight="1" x14ac:dyDescent="0.2">
      <c r="A161" s="19" t="s">
        <v>18</v>
      </c>
      <c r="B161" s="12">
        <f>SUM(D161:G161)</f>
        <v>5</v>
      </c>
      <c r="C161" s="5">
        <f>B161/$B$8*100</f>
        <v>6.8917987594762226E-2</v>
      </c>
      <c r="D161" s="43">
        <v>0</v>
      </c>
      <c r="E161" s="43">
        <v>0</v>
      </c>
      <c r="F161" s="43">
        <v>5</v>
      </c>
      <c r="G161" s="44">
        <v>0</v>
      </c>
      <c r="H161" s="3"/>
    </row>
    <row r="162" spans="1:8" s="4" customFormat="1" ht="12.75" customHeight="1" x14ac:dyDescent="0.2">
      <c r="A162" s="58"/>
      <c r="B162" s="59"/>
      <c r="C162" s="59"/>
      <c r="D162" s="59"/>
      <c r="E162" s="59"/>
      <c r="F162" s="59"/>
      <c r="H162" s="3"/>
    </row>
    <row r="163" spans="1:8" ht="15" customHeight="1" x14ac:dyDescent="0.2">
      <c r="A163" s="20" t="s">
        <v>20</v>
      </c>
      <c r="B163" s="12">
        <f t="shared" ref="B163:B168" si="26">SUM(D163:G163)</f>
        <v>52</v>
      </c>
      <c r="C163" s="5">
        <f t="shared" ref="C163:C168" si="27">B163/$B$8*100</f>
        <v>0.71674707098552726</v>
      </c>
      <c r="D163" s="43">
        <v>15</v>
      </c>
      <c r="E163" s="41">
        <v>2</v>
      </c>
      <c r="F163" s="43">
        <v>35</v>
      </c>
      <c r="G163" s="44">
        <v>0</v>
      </c>
    </row>
    <row r="164" spans="1:8" ht="15" customHeight="1" x14ac:dyDescent="0.2">
      <c r="A164" s="20" t="s">
        <v>21</v>
      </c>
      <c r="B164" s="12">
        <f t="shared" si="26"/>
        <v>61</v>
      </c>
      <c r="C164" s="5">
        <f t="shared" si="27"/>
        <v>0.84079944865609935</v>
      </c>
      <c r="D164" s="43">
        <v>11</v>
      </c>
      <c r="E164" s="41">
        <v>9</v>
      </c>
      <c r="F164" s="43">
        <v>41</v>
      </c>
      <c r="G164" s="44">
        <v>0</v>
      </c>
    </row>
    <row r="165" spans="1:8" ht="15" customHeight="1" x14ac:dyDescent="0.2">
      <c r="A165" s="20" t="s">
        <v>22</v>
      </c>
      <c r="B165" s="12">
        <f t="shared" si="26"/>
        <v>41</v>
      </c>
      <c r="C165" s="5">
        <f t="shared" si="27"/>
        <v>0.56512749827705033</v>
      </c>
      <c r="D165" s="43">
        <v>4</v>
      </c>
      <c r="E165" s="41">
        <v>7</v>
      </c>
      <c r="F165" s="43">
        <v>30</v>
      </c>
      <c r="G165" s="44">
        <v>0</v>
      </c>
    </row>
    <row r="166" spans="1:8" ht="15" customHeight="1" x14ac:dyDescent="0.2">
      <c r="A166" s="20" t="s">
        <v>23</v>
      </c>
      <c r="B166" s="12">
        <f t="shared" si="26"/>
        <v>41</v>
      </c>
      <c r="C166" s="5">
        <f t="shared" si="27"/>
        <v>0.56512749827705033</v>
      </c>
      <c r="D166" s="43">
        <v>5</v>
      </c>
      <c r="E166" s="41">
        <v>8</v>
      </c>
      <c r="F166" s="43">
        <v>28</v>
      </c>
      <c r="G166" s="44">
        <v>0</v>
      </c>
    </row>
    <row r="167" spans="1:8" ht="15" customHeight="1" x14ac:dyDescent="0.2">
      <c r="A167" s="20" t="s">
        <v>24</v>
      </c>
      <c r="B167" s="12">
        <f t="shared" si="26"/>
        <v>13</v>
      </c>
      <c r="C167" s="5">
        <f t="shared" si="27"/>
        <v>0.17918676774638181</v>
      </c>
      <c r="D167" s="43">
        <v>1</v>
      </c>
      <c r="E167" s="41">
        <v>3</v>
      </c>
      <c r="F167" s="43">
        <v>9</v>
      </c>
      <c r="G167" s="44">
        <v>0</v>
      </c>
    </row>
    <row r="168" spans="1:8" ht="15" customHeight="1" x14ac:dyDescent="0.2">
      <c r="A168" s="20" t="s">
        <v>25</v>
      </c>
      <c r="B168" s="12">
        <f t="shared" si="26"/>
        <v>1</v>
      </c>
      <c r="C168" s="5">
        <f t="shared" si="27"/>
        <v>1.3783597518952445E-2</v>
      </c>
      <c r="D168" s="43">
        <v>0</v>
      </c>
      <c r="E168" s="86">
        <v>0</v>
      </c>
      <c r="F168" s="43">
        <v>1</v>
      </c>
      <c r="G168" s="44">
        <v>0</v>
      </c>
    </row>
    <row r="169" spans="1:8" ht="15" customHeight="1" x14ac:dyDescent="0.2">
      <c r="A169" s="106" t="s">
        <v>41</v>
      </c>
      <c r="B169" s="106"/>
      <c r="C169" s="106"/>
      <c r="D169" s="106"/>
      <c r="E169" s="106"/>
      <c r="F169" s="106"/>
      <c r="G169" s="106"/>
    </row>
    <row r="170" spans="1:8" ht="15" customHeight="1" x14ac:dyDescent="0.2">
      <c r="A170" s="107" t="s">
        <v>51</v>
      </c>
      <c r="B170" s="107"/>
      <c r="C170" s="107"/>
      <c r="D170" s="107"/>
      <c r="E170" s="107"/>
      <c r="F170" s="107"/>
      <c r="G170" s="107"/>
    </row>
    <row r="171" spans="1:8" ht="12.6" customHeight="1" x14ac:dyDescent="0.2">
      <c r="A171" s="95"/>
      <c r="B171" s="96"/>
      <c r="C171" s="97"/>
      <c r="D171" s="96"/>
      <c r="E171" s="96"/>
      <c r="F171" s="96"/>
      <c r="G171" s="96"/>
    </row>
    <row r="172" spans="1:8" ht="24.95" customHeight="1" x14ac:dyDescent="0.2">
      <c r="A172" s="108" t="s">
        <v>40</v>
      </c>
      <c r="B172" s="111" t="s">
        <v>0</v>
      </c>
      <c r="C172" s="112"/>
      <c r="D172" s="112"/>
      <c r="E172" s="112"/>
      <c r="F172" s="112"/>
      <c r="G172" s="112"/>
    </row>
    <row r="173" spans="1:8" ht="24.95" customHeight="1" x14ac:dyDescent="0.2">
      <c r="A173" s="109"/>
      <c r="B173" s="113" t="s">
        <v>1</v>
      </c>
      <c r="C173" s="115" t="s">
        <v>7</v>
      </c>
      <c r="D173" s="111" t="s">
        <v>6</v>
      </c>
      <c r="E173" s="112"/>
      <c r="F173" s="112"/>
      <c r="G173" s="112"/>
    </row>
    <row r="174" spans="1:8" ht="24.95" customHeight="1" x14ac:dyDescent="0.2">
      <c r="A174" s="110"/>
      <c r="B174" s="114"/>
      <c r="C174" s="116"/>
      <c r="D174" s="16" t="s">
        <v>4</v>
      </c>
      <c r="E174" s="16" t="s">
        <v>3</v>
      </c>
      <c r="F174" s="16" t="s">
        <v>2</v>
      </c>
      <c r="G174" s="17" t="s">
        <v>8</v>
      </c>
    </row>
    <row r="175" spans="1:8" s="4" customFormat="1" ht="15.75" customHeight="1" x14ac:dyDescent="0.2">
      <c r="A175" s="58"/>
      <c r="B175" s="59"/>
      <c r="C175" s="59"/>
      <c r="D175" s="59"/>
      <c r="E175" s="59"/>
      <c r="F175" s="59"/>
      <c r="H175" s="3"/>
    </row>
    <row r="176" spans="1:8" ht="15.75" customHeight="1" x14ac:dyDescent="0.2">
      <c r="A176" s="37" t="s">
        <v>34</v>
      </c>
      <c r="B176" s="15">
        <f>SUM(D176:G176)</f>
        <v>53</v>
      </c>
      <c r="C176" s="5">
        <f>B176/$B$8*100</f>
        <v>0.73053066850447967</v>
      </c>
      <c r="D176" s="12">
        <f>SUM(D178,D184:D189)</f>
        <v>9</v>
      </c>
      <c r="E176" s="12">
        <f>SUM(E178,E184:E189)</f>
        <v>13</v>
      </c>
      <c r="F176" s="12">
        <f>SUM(F178,F184:F189)</f>
        <v>31</v>
      </c>
      <c r="G176" s="14">
        <f>SUM(G178,G184:G189)</f>
        <v>0</v>
      </c>
    </row>
    <row r="177" spans="1:8" ht="15.75" customHeight="1" x14ac:dyDescent="0.2">
      <c r="A177" s="37"/>
      <c r="B177" s="15"/>
      <c r="C177" s="5"/>
      <c r="D177" s="12"/>
      <c r="E177" s="42"/>
      <c r="F177" s="12"/>
      <c r="G177" s="14"/>
    </row>
    <row r="178" spans="1:8" ht="15.75" customHeight="1" x14ac:dyDescent="0.2">
      <c r="A178" s="20" t="s">
        <v>13</v>
      </c>
      <c r="B178" s="15">
        <f>SUM(D178:G178)</f>
        <v>5</v>
      </c>
      <c r="C178" s="5">
        <f>B178/$B$8*100</f>
        <v>6.8917987594762226E-2</v>
      </c>
      <c r="D178" s="12">
        <f>SUM(D180:D182)</f>
        <v>2</v>
      </c>
      <c r="E178" s="12">
        <f>SUM(E180:E182)</f>
        <v>0</v>
      </c>
      <c r="F178" s="12">
        <f>SUM(F180:F182)</f>
        <v>3</v>
      </c>
      <c r="G178" s="14">
        <f>SUM(G180:G182)</f>
        <v>0</v>
      </c>
    </row>
    <row r="179" spans="1:8" ht="15.75" customHeight="1" x14ac:dyDescent="0.2">
      <c r="A179" s="20"/>
      <c r="B179" s="15"/>
      <c r="C179" s="5"/>
      <c r="D179" s="12"/>
      <c r="E179" s="12"/>
      <c r="F179" s="12"/>
      <c r="G179" s="14"/>
    </row>
    <row r="180" spans="1:8" ht="15.75" customHeight="1" x14ac:dyDescent="0.2">
      <c r="A180" s="19" t="s">
        <v>16</v>
      </c>
      <c r="B180" s="12">
        <f>SUM(D180:G180)</f>
        <v>2</v>
      </c>
      <c r="C180" s="5">
        <f>B180/$B$8*100</f>
        <v>2.756719503790489E-2</v>
      </c>
      <c r="D180" s="43">
        <v>1</v>
      </c>
      <c r="E180" s="51">
        <v>0</v>
      </c>
      <c r="F180" s="10">
        <v>1</v>
      </c>
      <c r="G180" s="21">
        <v>0</v>
      </c>
    </row>
    <row r="181" spans="1:8" s="4" customFormat="1" ht="15.75" customHeight="1" x14ac:dyDescent="0.2">
      <c r="A181" s="19" t="s">
        <v>17</v>
      </c>
      <c r="B181" s="12">
        <f>SUM(D181:G181)</f>
        <v>2</v>
      </c>
      <c r="C181" s="5">
        <f>B181/$B$8*100</f>
        <v>2.756719503790489E-2</v>
      </c>
      <c r="D181" s="43">
        <v>0</v>
      </c>
      <c r="E181" s="51">
        <v>0</v>
      </c>
      <c r="F181" s="43">
        <v>2</v>
      </c>
      <c r="G181" s="44">
        <v>0</v>
      </c>
      <c r="H181" s="3"/>
    </row>
    <row r="182" spans="1:8" s="4" customFormat="1" ht="15.75" customHeight="1" x14ac:dyDescent="0.2">
      <c r="A182" s="19" t="s">
        <v>19</v>
      </c>
      <c r="B182" s="12">
        <f>SUM(D182:G182)</f>
        <v>1</v>
      </c>
      <c r="C182" s="5">
        <f>B182/$B$8*100</f>
        <v>1.3783597518952445E-2</v>
      </c>
      <c r="D182" s="43">
        <v>1</v>
      </c>
      <c r="E182" s="43">
        <v>0</v>
      </c>
      <c r="F182" s="43">
        <v>0</v>
      </c>
      <c r="G182" s="44">
        <v>0</v>
      </c>
      <c r="H182" s="3"/>
    </row>
    <row r="183" spans="1:8" ht="15.75" customHeight="1" x14ac:dyDescent="0.2">
      <c r="A183" s="2"/>
      <c r="B183" s="25"/>
      <c r="C183" s="26"/>
      <c r="D183" s="25"/>
      <c r="E183" s="49"/>
      <c r="F183" s="25"/>
      <c r="G183" s="27"/>
    </row>
    <row r="184" spans="1:8" ht="15.75" customHeight="1" x14ac:dyDescent="0.2">
      <c r="A184" s="20" t="s">
        <v>20</v>
      </c>
      <c r="B184" s="12">
        <f t="shared" ref="B184:B189" si="28">SUM(D184:G184)</f>
        <v>9</v>
      </c>
      <c r="C184" s="5">
        <f t="shared" ref="C184:C188" si="29">B184/$B$8*100</f>
        <v>0.12405237767057202</v>
      </c>
      <c r="D184" s="43">
        <v>3</v>
      </c>
      <c r="E184" s="41">
        <v>1</v>
      </c>
      <c r="F184" s="43">
        <v>5</v>
      </c>
      <c r="G184" s="44">
        <v>0</v>
      </c>
    </row>
    <row r="185" spans="1:8" ht="15.75" customHeight="1" x14ac:dyDescent="0.2">
      <c r="A185" s="20" t="s">
        <v>21</v>
      </c>
      <c r="B185" s="12">
        <f t="shared" si="28"/>
        <v>11</v>
      </c>
      <c r="C185" s="5">
        <f t="shared" si="29"/>
        <v>0.1516195727084769</v>
      </c>
      <c r="D185" s="43">
        <v>2</v>
      </c>
      <c r="E185" s="41">
        <v>4</v>
      </c>
      <c r="F185" s="43">
        <v>5</v>
      </c>
      <c r="G185" s="44">
        <v>0</v>
      </c>
    </row>
    <row r="186" spans="1:8" ht="15.75" customHeight="1" x14ac:dyDescent="0.2">
      <c r="A186" s="20" t="s">
        <v>22</v>
      </c>
      <c r="B186" s="12">
        <f t="shared" si="28"/>
        <v>14</v>
      </c>
      <c r="C186" s="5">
        <f t="shared" si="29"/>
        <v>0.19297036526533423</v>
      </c>
      <c r="D186" s="43">
        <v>2</v>
      </c>
      <c r="E186" s="41">
        <v>3</v>
      </c>
      <c r="F186" s="43">
        <v>9</v>
      </c>
      <c r="G186" s="44">
        <v>0</v>
      </c>
    </row>
    <row r="187" spans="1:8" ht="15.75" customHeight="1" x14ac:dyDescent="0.2">
      <c r="A187" s="20" t="s">
        <v>23</v>
      </c>
      <c r="B187" s="12">
        <f t="shared" si="28"/>
        <v>11</v>
      </c>
      <c r="C187" s="5">
        <f t="shared" si="29"/>
        <v>0.1516195727084769</v>
      </c>
      <c r="D187" s="43">
        <v>0</v>
      </c>
      <c r="E187" s="43">
        <v>3</v>
      </c>
      <c r="F187" s="43">
        <v>8</v>
      </c>
      <c r="G187" s="44">
        <v>0</v>
      </c>
    </row>
    <row r="188" spans="1:8" ht="15.75" customHeight="1" x14ac:dyDescent="0.2">
      <c r="A188" s="20" t="s">
        <v>24</v>
      </c>
      <c r="B188" s="12">
        <f t="shared" si="28"/>
        <v>2</v>
      </c>
      <c r="C188" s="5">
        <f t="shared" si="29"/>
        <v>2.756719503790489E-2</v>
      </c>
      <c r="D188" s="43">
        <v>0</v>
      </c>
      <c r="E188" s="43">
        <v>1</v>
      </c>
      <c r="F188" s="43">
        <v>1</v>
      </c>
      <c r="G188" s="44">
        <v>0</v>
      </c>
    </row>
    <row r="189" spans="1:8" ht="15.75" customHeight="1" x14ac:dyDescent="0.2">
      <c r="A189" s="20" t="s">
        <v>25</v>
      </c>
      <c r="B189" s="12">
        <f t="shared" si="28"/>
        <v>1</v>
      </c>
      <c r="C189" s="5">
        <f>B189/$B$8*100</f>
        <v>1.3783597518952445E-2</v>
      </c>
      <c r="D189" s="43">
        <v>0</v>
      </c>
      <c r="E189" s="43">
        <v>1</v>
      </c>
      <c r="F189" s="43">
        <v>0</v>
      </c>
      <c r="G189" s="44">
        <v>0</v>
      </c>
    </row>
    <row r="190" spans="1:8" ht="15.75" customHeight="1" x14ac:dyDescent="0.2">
      <c r="A190" s="20"/>
      <c r="B190" s="12"/>
      <c r="C190" s="5"/>
      <c r="D190" s="43"/>
      <c r="E190" s="43"/>
      <c r="F190" s="43"/>
      <c r="G190" s="44"/>
    </row>
    <row r="191" spans="1:8" s="4" customFormat="1" ht="15.75" customHeight="1" x14ac:dyDescent="0.2">
      <c r="A191" s="37" t="s">
        <v>35</v>
      </c>
      <c r="B191" s="15">
        <f>SUM(D191:G191)</f>
        <v>2717</v>
      </c>
      <c r="C191" s="5">
        <f>B191/$B$8*100</f>
        <v>37.450034458993798</v>
      </c>
      <c r="D191" s="12">
        <f>SUM(D193,D197,D205:D212)</f>
        <v>589</v>
      </c>
      <c r="E191" s="12">
        <f t="shared" ref="E191:G191" si="30">SUM(E193,E197,E205:E212)</f>
        <v>266</v>
      </c>
      <c r="F191" s="12">
        <f t="shared" si="30"/>
        <v>1822</v>
      </c>
      <c r="G191" s="14">
        <f t="shared" si="30"/>
        <v>40</v>
      </c>
      <c r="H191" s="3"/>
    </row>
    <row r="192" spans="1:8" s="4" customFormat="1" ht="15.75" customHeight="1" x14ac:dyDescent="0.2">
      <c r="A192" s="34"/>
      <c r="B192" s="15"/>
      <c r="C192" s="5"/>
      <c r="D192" s="12"/>
      <c r="E192" s="42"/>
      <c r="F192" s="12"/>
      <c r="G192" s="14"/>
      <c r="H192" s="3"/>
    </row>
    <row r="193" spans="1:8" s="4" customFormat="1" ht="15.75" customHeight="1" x14ac:dyDescent="0.2">
      <c r="A193" s="18" t="s">
        <v>10</v>
      </c>
      <c r="B193" s="15">
        <f>SUM(D193:G193)</f>
        <v>3</v>
      </c>
      <c r="C193" s="5">
        <f>B193/$B$8*100</f>
        <v>4.1350792556857342E-2</v>
      </c>
      <c r="D193" s="12">
        <f>SUM(D195:D195)</f>
        <v>3</v>
      </c>
      <c r="E193" s="42">
        <f>SUM(E195:E195)</f>
        <v>0</v>
      </c>
      <c r="F193" s="12">
        <f>SUM(F195:F195)</f>
        <v>0</v>
      </c>
      <c r="G193" s="14">
        <f>SUM(G195:G195)</f>
        <v>0</v>
      </c>
      <c r="H193" s="3"/>
    </row>
    <row r="194" spans="1:8" s="4" customFormat="1" ht="15.75" customHeight="1" x14ac:dyDescent="0.2">
      <c r="A194" s="18"/>
      <c r="B194" s="15"/>
      <c r="C194" s="5"/>
      <c r="D194" s="12"/>
      <c r="E194" s="42"/>
      <c r="F194" s="14"/>
      <c r="G194" s="14"/>
      <c r="H194" s="3"/>
    </row>
    <row r="195" spans="1:8" s="4" customFormat="1" ht="15.75" customHeight="1" x14ac:dyDescent="0.2">
      <c r="A195" s="19" t="s">
        <v>12</v>
      </c>
      <c r="B195" s="15">
        <f t="shared" ref="B195" si="31">SUM(D195:G195)</f>
        <v>3</v>
      </c>
      <c r="C195" s="5">
        <f t="shared" ref="C195" si="32">B195/$B$8*100</f>
        <v>4.1350792556857342E-2</v>
      </c>
      <c r="D195" s="43">
        <v>3</v>
      </c>
      <c r="E195" s="51">
        <v>0</v>
      </c>
      <c r="F195" s="44">
        <v>0</v>
      </c>
      <c r="G195" s="44">
        <v>0</v>
      </c>
      <c r="H195" s="3"/>
    </row>
    <row r="196" spans="1:8" s="4" customFormat="1" ht="15.75" customHeight="1" x14ac:dyDescent="0.2">
      <c r="A196" s="19"/>
      <c r="B196" s="12"/>
      <c r="C196" s="5"/>
      <c r="D196" s="43"/>
      <c r="E196" s="41"/>
      <c r="F196" s="44"/>
      <c r="G196" s="44"/>
      <c r="H196" s="3"/>
    </row>
    <row r="197" spans="1:8" ht="15.75" customHeight="1" x14ac:dyDescent="0.2">
      <c r="A197" s="20" t="s">
        <v>13</v>
      </c>
      <c r="B197" s="15">
        <f>SUM(D197:G197)</f>
        <v>227</v>
      </c>
      <c r="C197" s="5">
        <f>B197/$B$8*100</f>
        <v>3.1288766368022052</v>
      </c>
      <c r="D197" s="12">
        <f>SUM(D199:D203)</f>
        <v>120</v>
      </c>
      <c r="E197" s="42">
        <f>SUM(E199:E203)</f>
        <v>3</v>
      </c>
      <c r="F197" s="12">
        <f>SUM(F199:F203)</f>
        <v>103</v>
      </c>
      <c r="G197" s="14">
        <f>SUM(G199:G203)</f>
        <v>1</v>
      </c>
    </row>
    <row r="198" spans="1:8" ht="15.75" customHeight="1" x14ac:dyDescent="0.2">
      <c r="A198" s="30"/>
      <c r="B198" s="15"/>
      <c r="C198" s="5"/>
      <c r="D198" s="12"/>
      <c r="E198" s="42"/>
      <c r="F198" s="12"/>
      <c r="G198" s="14"/>
    </row>
    <row r="199" spans="1:8" ht="15.75" customHeight="1" x14ac:dyDescent="0.2">
      <c r="A199" s="19" t="s">
        <v>15</v>
      </c>
      <c r="B199" s="15">
        <f>SUM(D199:G199)</f>
        <v>10</v>
      </c>
      <c r="C199" s="5">
        <f>B199/$B$8*100</f>
        <v>0.13783597518952445</v>
      </c>
      <c r="D199" s="43">
        <v>8</v>
      </c>
      <c r="E199" s="51">
        <v>0</v>
      </c>
      <c r="F199" s="43">
        <v>2</v>
      </c>
      <c r="G199" s="44">
        <v>0</v>
      </c>
    </row>
    <row r="200" spans="1:8" ht="15.75" customHeight="1" x14ac:dyDescent="0.2">
      <c r="A200" s="19" t="s">
        <v>16</v>
      </c>
      <c r="B200" s="15">
        <f>SUM(D200:G200)</f>
        <v>34</v>
      </c>
      <c r="C200" s="5">
        <f>B200/$B$8*100</f>
        <v>0.46864231564438319</v>
      </c>
      <c r="D200" s="43">
        <v>26</v>
      </c>
      <c r="E200" s="51">
        <v>0</v>
      </c>
      <c r="F200" s="43">
        <v>8</v>
      </c>
      <c r="G200" s="44">
        <v>0</v>
      </c>
    </row>
    <row r="201" spans="1:8" ht="15.75" customHeight="1" x14ac:dyDescent="0.2">
      <c r="A201" s="19" t="s">
        <v>17</v>
      </c>
      <c r="B201" s="15">
        <f>SUM(D201:G201)</f>
        <v>35</v>
      </c>
      <c r="C201" s="5">
        <f>B201/$B$8*100</f>
        <v>0.48242591316333561</v>
      </c>
      <c r="D201" s="43">
        <v>21</v>
      </c>
      <c r="E201" s="51">
        <v>0</v>
      </c>
      <c r="F201" s="43">
        <v>13</v>
      </c>
      <c r="G201" s="44">
        <v>1</v>
      </c>
    </row>
    <row r="202" spans="1:8" ht="15.75" customHeight="1" x14ac:dyDescent="0.2">
      <c r="A202" s="19" t="s">
        <v>19</v>
      </c>
      <c r="B202" s="15">
        <f>SUM(D202:G202)</f>
        <v>60</v>
      </c>
      <c r="C202" s="5">
        <f>B202/$B$8*100</f>
        <v>0.82701585113714671</v>
      </c>
      <c r="D202" s="43">
        <v>31</v>
      </c>
      <c r="E202" s="43">
        <v>1</v>
      </c>
      <c r="F202" s="43">
        <v>28</v>
      </c>
      <c r="G202" s="44">
        <v>0</v>
      </c>
    </row>
    <row r="203" spans="1:8" ht="15.75" customHeight="1" x14ac:dyDescent="0.2">
      <c r="A203" s="19" t="s">
        <v>18</v>
      </c>
      <c r="B203" s="15">
        <f>SUM(D203:G203)</f>
        <v>88</v>
      </c>
      <c r="C203" s="5">
        <f>B203/$B$8*100</f>
        <v>1.2129565816678152</v>
      </c>
      <c r="D203" s="43">
        <v>34</v>
      </c>
      <c r="E203" s="41">
        <v>2</v>
      </c>
      <c r="F203" s="43">
        <v>52</v>
      </c>
      <c r="G203" s="44">
        <v>0</v>
      </c>
    </row>
    <row r="204" spans="1:8" ht="15.75" customHeight="1" x14ac:dyDescent="0.2">
      <c r="A204" s="2"/>
      <c r="B204" s="40"/>
      <c r="C204" s="26"/>
      <c r="D204" s="25"/>
      <c r="E204" s="49"/>
      <c r="F204" s="25"/>
      <c r="G204" s="27"/>
    </row>
    <row r="205" spans="1:8" s="4" customFormat="1" ht="15.75" customHeight="1" x14ac:dyDescent="0.2">
      <c r="A205" s="20" t="s">
        <v>20</v>
      </c>
      <c r="B205" s="15">
        <f t="shared" ref="B205:B212" si="33">SUM(D205:G205)</f>
        <v>655</v>
      </c>
      <c r="C205" s="5">
        <f t="shared" ref="C205:C210" si="34">B205/$B$8*100</f>
        <v>9.0282563749138518</v>
      </c>
      <c r="D205" s="43">
        <v>184</v>
      </c>
      <c r="E205" s="41">
        <v>29</v>
      </c>
      <c r="F205" s="43">
        <v>438</v>
      </c>
      <c r="G205" s="44">
        <v>4</v>
      </c>
      <c r="H205" s="3"/>
    </row>
    <row r="206" spans="1:8" s="4" customFormat="1" ht="15.75" customHeight="1" x14ac:dyDescent="0.2">
      <c r="A206" s="20" t="s">
        <v>21</v>
      </c>
      <c r="B206" s="15">
        <f t="shared" si="33"/>
        <v>648</v>
      </c>
      <c r="C206" s="5">
        <f t="shared" si="34"/>
        <v>8.9317711922811842</v>
      </c>
      <c r="D206" s="43">
        <v>127</v>
      </c>
      <c r="E206" s="41">
        <v>52</v>
      </c>
      <c r="F206" s="43">
        <v>464</v>
      </c>
      <c r="G206" s="44">
        <v>5</v>
      </c>
      <c r="H206" s="3"/>
    </row>
    <row r="207" spans="1:8" s="4" customFormat="1" ht="15.75" customHeight="1" x14ac:dyDescent="0.2">
      <c r="A207" s="20" t="s">
        <v>22</v>
      </c>
      <c r="B207" s="15">
        <f t="shared" si="33"/>
        <v>546</v>
      </c>
      <c r="C207" s="5">
        <f t="shared" si="34"/>
        <v>7.5258442453480363</v>
      </c>
      <c r="D207" s="43">
        <v>78</v>
      </c>
      <c r="E207" s="41">
        <v>81</v>
      </c>
      <c r="F207" s="43">
        <v>377</v>
      </c>
      <c r="G207" s="44">
        <v>10</v>
      </c>
      <c r="H207" s="3"/>
    </row>
    <row r="208" spans="1:8" s="4" customFormat="1" ht="15.75" customHeight="1" x14ac:dyDescent="0.2">
      <c r="A208" s="20" t="s">
        <v>23</v>
      </c>
      <c r="B208" s="15">
        <f t="shared" si="33"/>
        <v>426</v>
      </c>
      <c r="C208" s="5">
        <f t="shared" si="34"/>
        <v>5.8718125430737418</v>
      </c>
      <c r="D208" s="43">
        <v>55</v>
      </c>
      <c r="E208" s="41">
        <v>64</v>
      </c>
      <c r="F208" s="43">
        <v>295</v>
      </c>
      <c r="G208" s="44">
        <v>12</v>
      </c>
      <c r="H208" s="3"/>
    </row>
    <row r="209" spans="1:8" s="4" customFormat="1" ht="15.75" customHeight="1" x14ac:dyDescent="0.2">
      <c r="A209" s="20" t="s">
        <v>24</v>
      </c>
      <c r="B209" s="15">
        <f t="shared" si="33"/>
        <v>189</v>
      </c>
      <c r="C209" s="5">
        <f t="shared" si="34"/>
        <v>2.6050999310820124</v>
      </c>
      <c r="D209" s="43">
        <v>21</v>
      </c>
      <c r="E209" s="41">
        <v>33</v>
      </c>
      <c r="F209" s="43">
        <v>128</v>
      </c>
      <c r="G209" s="44">
        <v>7</v>
      </c>
      <c r="H209" s="3"/>
    </row>
    <row r="210" spans="1:8" s="4" customFormat="1" ht="15.75" customHeight="1" x14ac:dyDescent="0.2">
      <c r="A210" s="20" t="s">
        <v>25</v>
      </c>
      <c r="B210" s="15">
        <f t="shared" si="33"/>
        <v>19</v>
      </c>
      <c r="C210" s="5">
        <f t="shared" si="34"/>
        <v>0.26188835286009648</v>
      </c>
      <c r="D210" s="43">
        <v>1</v>
      </c>
      <c r="E210" s="41">
        <v>4</v>
      </c>
      <c r="F210" s="43">
        <v>13</v>
      </c>
      <c r="G210" s="44">
        <v>1</v>
      </c>
      <c r="H210" s="3"/>
    </row>
    <row r="211" spans="1:8" s="4" customFormat="1" ht="15.75" customHeight="1" x14ac:dyDescent="0.2">
      <c r="A211" s="20" t="s">
        <v>26</v>
      </c>
      <c r="B211" s="15">
        <f t="shared" si="33"/>
        <v>1</v>
      </c>
      <c r="C211" s="5">
        <f>B211/$B$8*100</f>
        <v>1.3783597518952445E-2</v>
      </c>
      <c r="D211" s="43">
        <v>0</v>
      </c>
      <c r="E211" s="43">
        <v>0</v>
      </c>
      <c r="F211" s="43">
        <v>1</v>
      </c>
      <c r="G211" s="44">
        <v>0</v>
      </c>
      <c r="H211" s="3"/>
    </row>
    <row r="212" spans="1:8" s="4" customFormat="1" ht="15.75" customHeight="1" x14ac:dyDescent="0.2">
      <c r="A212" s="57" t="s">
        <v>27</v>
      </c>
      <c r="B212" s="15">
        <f t="shared" si="33"/>
        <v>3</v>
      </c>
      <c r="C212" s="5">
        <f>B212/$B$8*100</f>
        <v>4.1350792556857342E-2</v>
      </c>
      <c r="D212" s="43">
        <v>0</v>
      </c>
      <c r="E212" s="43">
        <v>0</v>
      </c>
      <c r="F212" s="43">
        <v>3</v>
      </c>
      <c r="G212" s="45">
        <v>0</v>
      </c>
      <c r="H212" s="3"/>
    </row>
    <row r="213" spans="1:8" ht="15.75" customHeight="1" x14ac:dyDescent="0.2">
      <c r="A213" s="62"/>
      <c r="B213" s="15"/>
      <c r="C213" s="5"/>
      <c r="D213" s="43"/>
      <c r="E213" s="51"/>
      <c r="F213" s="43"/>
      <c r="G213" s="45"/>
    </row>
    <row r="214" spans="1:8" s="4" customFormat="1" ht="15.75" customHeight="1" x14ac:dyDescent="0.2">
      <c r="A214" s="37" t="s">
        <v>44</v>
      </c>
      <c r="B214" s="15">
        <f t="shared" ref="B214:B243" si="35">SUM(D214:G214)</f>
        <v>1229</v>
      </c>
      <c r="C214" s="5">
        <f>B214/$B$8*100</f>
        <v>16.940041350792555</v>
      </c>
      <c r="D214" s="12">
        <f>SUM(D216,D229,D237:D243)</f>
        <v>233</v>
      </c>
      <c r="E214" s="12">
        <f>SUM(E216,E229,E237:E243)</f>
        <v>180</v>
      </c>
      <c r="F214" s="12">
        <f>SUM(F216,F229,F237:F243)</f>
        <v>812</v>
      </c>
      <c r="G214" s="14">
        <f>SUM(G216,G229,G237:G243)</f>
        <v>4</v>
      </c>
      <c r="H214" s="3"/>
    </row>
    <row r="215" spans="1:8" s="4" customFormat="1" ht="15.75" customHeight="1" x14ac:dyDescent="0.2">
      <c r="A215" s="33"/>
      <c r="B215" s="15"/>
      <c r="C215" s="5"/>
      <c r="D215" s="12"/>
      <c r="E215" s="42"/>
      <c r="F215" s="12"/>
      <c r="G215" s="14"/>
      <c r="H215" s="3"/>
    </row>
    <row r="216" spans="1:8" s="4" customFormat="1" ht="15.75" customHeight="1" x14ac:dyDescent="0.2">
      <c r="A216" s="18" t="s">
        <v>10</v>
      </c>
      <c r="B216" s="15">
        <f t="shared" si="35"/>
        <v>5</v>
      </c>
      <c r="C216" s="5">
        <f>B216/$B$8*100</f>
        <v>6.8917987594762226E-2</v>
      </c>
      <c r="D216" s="12">
        <f>SUM(D218:D219)</f>
        <v>4</v>
      </c>
      <c r="E216" s="42">
        <f t="shared" ref="E216:G216" si="36">SUM(E218:E219)</f>
        <v>0</v>
      </c>
      <c r="F216" s="12">
        <f t="shared" si="36"/>
        <v>1</v>
      </c>
      <c r="G216" s="14">
        <f t="shared" si="36"/>
        <v>0</v>
      </c>
      <c r="H216" s="3"/>
    </row>
    <row r="217" spans="1:8" s="4" customFormat="1" ht="15.75" customHeight="1" x14ac:dyDescent="0.2">
      <c r="A217" s="18"/>
      <c r="B217" s="15"/>
      <c r="C217" s="5"/>
      <c r="D217" s="12"/>
      <c r="E217" s="42"/>
      <c r="F217" s="12"/>
      <c r="G217" s="14"/>
      <c r="H217" s="3"/>
    </row>
    <row r="218" spans="1:8" s="4" customFormat="1" ht="15.75" customHeight="1" x14ac:dyDescent="0.2">
      <c r="A218" s="19" t="s">
        <v>14</v>
      </c>
      <c r="B218" s="15">
        <f t="shared" si="35"/>
        <v>1</v>
      </c>
      <c r="C218" s="5">
        <f t="shared" ref="C218" si="37">B218/$B$8*100</f>
        <v>1.3783597518952445E-2</v>
      </c>
      <c r="D218" s="10">
        <v>1</v>
      </c>
      <c r="E218" s="48">
        <v>0</v>
      </c>
      <c r="F218" s="10">
        <v>0</v>
      </c>
      <c r="G218" s="21">
        <v>0</v>
      </c>
      <c r="H218" s="3"/>
    </row>
    <row r="219" spans="1:8" s="4" customFormat="1" ht="15.75" customHeight="1" x14ac:dyDescent="0.2">
      <c r="A219" s="19" t="s">
        <v>12</v>
      </c>
      <c r="B219" s="15">
        <f t="shared" si="35"/>
        <v>4</v>
      </c>
      <c r="C219" s="5">
        <f>B219/$B$8*100</f>
        <v>5.513439007580978E-2</v>
      </c>
      <c r="D219" s="43">
        <v>3</v>
      </c>
      <c r="E219" s="51">
        <v>0</v>
      </c>
      <c r="F219" s="43">
        <v>1</v>
      </c>
      <c r="G219" s="44">
        <v>0</v>
      </c>
      <c r="H219" s="3"/>
    </row>
    <row r="220" spans="1:8" ht="15" customHeight="1" x14ac:dyDescent="0.2">
      <c r="A220" s="106" t="s">
        <v>41</v>
      </c>
      <c r="B220" s="106"/>
      <c r="C220" s="106"/>
      <c r="D220" s="106"/>
      <c r="E220" s="106"/>
      <c r="F220" s="106"/>
      <c r="G220" s="106"/>
    </row>
    <row r="221" spans="1:8" ht="15" customHeight="1" x14ac:dyDescent="0.2">
      <c r="A221" s="107" t="s">
        <v>51</v>
      </c>
      <c r="B221" s="107"/>
      <c r="C221" s="107"/>
      <c r="D221" s="107"/>
      <c r="E221" s="107"/>
      <c r="F221" s="107"/>
      <c r="G221" s="107"/>
    </row>
    <row r="222" spans="1:8" ht="12.6" customHeight="1" x14ac:dyDescent="0.2">
      <c r="A222" s="95"/>
      <c r="B222" s="96"/>
      <c r="C222" s="97"/>
      <c r="D222" s="96"/>
      <c r="E222" s="96"/>
      <c r="F222" s="96"/>
      <c r="G222" s="96"/>
    </row>
    <row r="223" spans="1:8" ht="24.95" customHeight="1" x14ac:dyDescent="0.2">
      <c r="A223" s="108" t="s">
        <v>40</v>
      </c>
      <c r="B223" s="111" t="s">
        <v>0</v>
      </c>
      <c r="C223" s="112"/>
      <c r="D223" s="112"/>
      <c r="E223" s="112"/>
      <c r="F223" s="112"/>
      <c r="G223" s="112"/>
    </row>
    <row r="224" spans="1:8" ht="24.95" customHeight="1" x14ac:dyDescent="0.2">
      <c r="A224" s="109"/>
      <c r="B224" s="113" t="s">
        <v>1</v>
      </c>
      <c r="C224" s="115" t="s">
        <v>7</v>
      </c>
      <c r="D224" s="111" t="s">
        <v>6</v>
      </c>
      <c r="E224" s="112"/>
      <c r="F224" s="112"/>
      <c r="G224" s="112"/>
    </row>
    <row r="225" spans="1:8" ht="24.95" customHeight="1" x14ac:dyDescent="0.2">
      <c r="A225" s="110"/>
      <c r="B225" s="114"/>
      <c r="C225" s="116"/>
      <c r="D225" s="16" t="s">
        <v>4</v>
      </c>
      <c r="E225" s="16" t="s">
        <v>3</v>
      </c>
      <c r="F225" s="16" t="s">
        <v>2</v>
      </c>
      <c r="G225" s="17" t="s">
        <v>8</v>
      </c>
    </row>
    <row r="226" spans="1:8" s="4" customFormat="1" ht="13.5" customHeight="1" x14ac:dyDescent="0.2">
      <c r="A226" s="58"/>
      <c r="B226" s="59"/>
      <c r="C226" s="59"/>
      <c r="D226" s="59"/>
      <c r="E226" s="59"/>
      <c r="F226" s="59"/>
      <c r="H226" s="3"/>
    </row>
    <row r="227" spans="1:8" s="4" customFormat="1" ht="14.25" customHeight="1" x14ac:dyDescent="0.2">
      <c r="A227" s="2" t="s">
        <v>45</v>
      </c>
      <c r="B227" s="59"/>
      <c r="C227" s="59"/>
      <c r="D227" s="59"/>
      <c r="E227" s="59"/>
      <c r="F227" s="59"/>
      <c r="H227" s="3"/>
    </row>
    <row r="228" spans="1:8" s="4" customFormat="1" ht="13.5" customHeight="1" x14ac:dyDescent="0.2">
      <c r="A228" s="3"/>
      <c r="B228" s="59"/>
      <c r="C228" s="59"/>
      <c r="D228" s="59"/>
      <c r="E228" s="59"/>
      <c r="F228" s="59"/>
      <c r="H228" s="3"/>
    </row>
    <row r="229" spans="1:8" s="4" customFormat="1" ht="14.25" customHeight="1" x14ac:dyDescent="0.2">
      <c r="A229" s="20" t="s">
        <v>13</v>
      </c>
      <c r="B229" s="15">
        <f t="shared" si="35"/>
        <v>103</v>
      </c>
      <c r="C229" s="5">
        <f>B229/$B$8*100</f>
        <v>1.4197105444521021</v>
      </c>
      <c r="D229" s="12">
        <f>SUM(D231:D235)</f>
        <v>52</v>
      </c>
      <c r="E229" s="12">
        <f>SUM(E231:E235)</f>
        <v>2</v>
      </c>
      <c r="F229" s="12">
        <f>SUM(F231:F235)</f>
        <v>48</v>
      </c>
      <c r="G229" s="14">
        <f>SUM(G231:G235)</f>
        <v>1</v>
      </c>
      <c r="H229" s="3"/>
    </row>
    <row r="230" spans="1:8" s="4" customFormat="1" ht="12.75" customHeight="1" x14ac:dyDescent="0.2">
      <c r="A230" s="30"/>
      <c r="B230" s="15"/>
      <c r="C230" s="5"/>
      <c r="D230" s="12"/>
      <c r="E230" s="42"/>
      <c r="F230" s="12"/>
      <c r="G230" s="14"/>
      <c r="H230" s="3"/>
    </row>
    <row r="231" spans="1:8" s="4" customFormat="1" ht="14.25" customHeight="1" x14ac:dyDescent="0.2">
      <c r="A231" s="19" t="s">
        <v>15</v>
      </c>
      <c r="B231" s="15">
        <f t="shared" si="35"/>
        <v>7</v>
      </c>
      <c r="C231" s="5">
        <f>B231/$B$8*100</f>
        <v>9.6485182632667116E-2</v>
      </c>
      <c r="D231" s="43">
        <v>6</v>
      </c>
      <c r="E231" s="51">
        <v>0</v>
      </c>
      <c r="F231" s="43">
        <v>1</v>
      </c>
      <c r="G231" s="44">
        <v>0</v>
      </c>
      <c r="H231" s="3"/>
    </row>
    <row r="232" spans="1:8" s="4" customFormat="1" ht="14.25" customHeight="1" x14ac:dyDescent="0.2">
      <c r="A232" s="19" t="s">
        <v>16</v>
      </c>
      <c r="B232" s="15">
        <f t="shared" si="35"/>
        <v>11</v>
      </c>
      <c r="C232" s="5">
        <f>B232/$B$8*100</f>
        <v>0.1516195727084769</v>
      </c>
      <c r="D232" s="43">
        <v>8</v>
      </c>
      <c r="E232" s="51">
        <v>0</v>
      </c>
      <c r="F232" s="43">
        <v>3</v>
      </c>
      <c r="G232" s="44">
        <v>0</v>
      </c>
      <c r="H232" s="3"/>
    </row>
    <row r="233" spans="1:8" s="4" customFormat="1" ht="14.25" customHeight="1" x14ac:dyDescent="0.2">
      <c r="A233" s="19" t="s">
        <v>17</v>
      </c>
      <c r="B233" s="15">
        <f t="shared" si="35"/>
        <v>16</v>
      </c>
      <c r="C233" s="5">
        <f>B233/$B$8*100</f>
        <v>0.22053756030323912</v>
      </c>
      <c r="D233" s="43">
        <v>9</v>
      </c>
      <c r="E233" s="51">
        <v>0</v>
      </c>
      <c r="F233" s="43">
        <v>7</v>
      </c>
      <c r="G233" s="44">
        <v>0</v>
      </c>
      <c r="H233" s="3"/>
    </row>
    <row r="234" spans="1:8" s="4" customFormat="1" ht="14.25" customHeight="1" x14ac:dyDescent="0.2">
      <c r="A234" s="19" t="s">
        <v>19</v>
      </c>
      <c r="B234" s="15">
        <f t="shared" si="35"/>
        <v>24</v>
      </c>
      <c r="C234" s="5">
        <f>B234/$B$8*100</f>
        <v>0.33080634045485874</v>
      </c>
      <c r="D234" s="43">
        <v>12</v>
      </c>
      <c r="E234" s="44">
        <v>1</v>
      </c>
      <c r="F234" s="43">
        <v>11</v>
      </c>
      <c r="G234" s="44">
        <v>0</v>
      </c>
      <c r="H234" s="3"/>
    </row>
    <row r="235" spans="1:8" s="4" customFormat="1" ht="14.25" customHeight="1" x14ac:dyDescent="0.2">
      <c r="A235" s="19" t="s">
        <v>18</v>
      </c>
      <c r="B235" s="15">
        <f t="shared" si="35"/>
        <v>45</v>
      </c>
      <c r="C235" s="5">
        <f>B235/$B$8*100</f>
        <v>0.62026188835286011</v>
      </c>
      <c r="D235" s="43">
        <v>17</v>
      </c>
      <c r="E235" s="44">
        <v>1</v>
      </c>
      <c r="F235" s="43">
        <v>26</v>
      </c>
      <c r="G235" s="44">
        <v>1</v>
      </c>
      <c r="H235" s="3"/>
    </row>
    <row r="236" spans="1:8" s="4" customFormat="1" ht="12.75" customHeight="1" x14ac:dyDescent="0.2">
      <c r="A236" s="19"/>
      <c r="B236" s="15"/>
      <c r="C236" s="5"/>
      <c r="D236" s="43"/>
      <c r="E236" s="41"/>
      <c r="F236" s="43"/>
      <c r="G236" s="44"/>
      <c r="H236" s="3"/>
    </row>
    <row r="237" spans="1:8" s="4" customFormat="1" ht="14.25" customHeight="1" x14ac:dyDescent="0.2">
      <c r="A237" s="20" t="s">
        <v>20</v>
      </c>
      <c r="B237" s="15">
        <f t="shared" si="35"/>
        <v>273</v>
      </c>
      <c r="C237" s="5">
        <f t="shared" ref="C237:C243" si="38">B237/$B$8*100</f>
        <v>3.7629221226740182</v>
      </c>
      <c r="D237" s="43">
        <v>74</v>
      </c>
      <c r="E237" s="41">
        <v>15</v>
      </c>
      <c r="F237" s="43">
        <v>184</v>
      </c>
      <c r="G237" s="44">
        <v>0</v>
      </c>
      <c r="H237" s="3"/>
    </row>
    <row r="238" spans="1:8" s="4" customFormat="1" ht="14.25" customHeight="1" x14ac:dyDescent="0.2">
      <c r="A238" s="20" t="s">
        <v>21</v>
      </c>
      <c r="B238" s="15">
        <f t="shared" si="35"/>
        <v>292</v>
      </c>
      <c r="C238" s="5">
        <f t="shared" si="38"/>
        <v>4.0248104755341148</v>
      </c>
      <c r="D238" s="43">
        <v>44</v>
      </c>
      <c r="E238" s="41">
        <v>41</v>
      </c>
      <c r="F238" s="43">
        <v>207</v>
      </c>
      <c r="G238" s="44">
        <v>0</v>
      </c>
      <c r="H238" s="3"/>
    </row>
    <row r="239" spans="1:8" s="4" customFormat="1" ht="14.25" customHeight="1" x14ac:dyDescent="0.2">
      <c r="A239" s="20" t="s">
        <v>22</v>
      </c>
      <c r="B239" s="15">
        <f t="shared" si="35"/>
        <v>269</v>
      </c>
      <c r="C239" s="5">
        <f t="shared" si="38"/>
        <v>3.7077877325982085</v>
      </c>
      <c r="D239" s="43">
        <v>27</v>
      </c>
      <c r="E239" s="41">
        <v>54</v>
      </c>
      <c r="F239" s="43">
        <v>187</v>
      </c>
      <c r="G239" s="44">
        <v>1</v>
      </c>
      <c r="H239" s="3"/>
    </row>
    <row r="240" spans="1:8" s="4" customFormat="1" ht="14.25" customHeight="1" x14ac:dyDescent="0.2">
      <c r="A240" s="20" t="s">
        <v>23</v>
      </c>
      <c r="B240" s="15">
        <f t="shared" si="35"/>
        <v>193</v>
      </c>
      <c r="C240" s="5">
        <f t="shared" si="38"/>
        <v>2.6602343211578221</v>
      </c>
      <c r="D240" s="43">
        <v>22</v>
      </c>
      <c r="E240" s="41">
        <v>41</v>
      </c>
      <c r="F240" s="43">
        <v>129</v>
      </c>
      <c r="G240" s="44">
        <v>1</v>
      </c>
      <c r="H240" s="3"/>
    </row>
    <row r="241" spans="1:8" s="4" customFormat="1" ht="14.25" customHeight="1" x14ac:dyDescent="0.2">
      <c r="A241" s="20" t="s">
        <v>24</v>
      </c>
      <c r="B241" s="15">
        <f t="shared" si="35"/>
        <v>84</v>
      </c>
      <c r="C241" s="5">
        <f t="shared" si="38"/>
        <v>1.1578221915920055</v>
      </c>
      <c r="D241" s="43">
        <v>9</v>
      </c>
      <c r="E241" s="41">
        <v>20</v>
      </c>
      <c r="F241" s="43">
        <v>54</v>
      </c>
      <c r="G241" s="44">
        <v>1</v>
      </c>
      <c r="H241" s="3"/>
    </row>
    <row r="242" spans="1:8" s="4" customFormat="1" ht="14.25" customHeight="1" x14ac:dyDescent="0.2">
      <c r="A242" s="20" t="s">
        <v>25</v>
      </c>
      <c r="B242" s="15">
        <f t="shared" si="35"/>
        <v>9</v>
      </c>
      <c r="C242" s="5">
        <f t="shared" si="38"/>
        <v>0.12405237767057202</v>
      </c>
      <c r="D242" s="43">
        <v>1</v>
      </c>
      <c r="E242" s="41">
        <v>6</v>
      </c>
      <c r="F242" s="43">
        <v>2</v>
      </c>
      <c r="G242" s="44">
        <v>0</v>
      </c>
      <c r="H242" s="3"/>
    </row>
    <row r="243" spans="1:8" s="4" customFormat="1" ht="14.25" customHeight="1" x14ac:dyDescent="0.2">
      <c r="A243" s="20" t="s">
        <v>26</v>
      </c>
      <c r="B243" s="15">
        <f t="shared" si="35"/>
        <v>1</v>
      </c>
      <c r="C243" s="5">
        <f t="shared" si="38"/>
        <v>1.3783597518952445E-2</v>
      </c>
      <c r="D243" s="43">
        <v>0</v>
      </c>
      <c r="E243" s="43">
        <v>1</v>
      </c>
      <c r="F243" s="43">
        <v>0</v>
      </c>
      <c r="G243" s="44">
        <v>0</v>
      </c>
      <c r="H243" s="3"/>
    </row>
    <row r="244" spans="1:8" s="4" customFormat="1" ht="12.75" customHeight="1" x14ac:dyDescent="0.2">
      <c r="A244" s="33"/>
      <c r="B244" s="39"/>
      <c r="C244" s="39"/>
      <c r="D244" s="39"/>
      <c r="E244" s="39"/>
      <c r="F244" s="39"/>
      <c r="G244" s="2"/>
      <c r="H244" s="3"/>
    </row>
    <row r="245" spans="1:8" s="4" customFormat="1" ht="14.25" customHeight="1" x14ac:dyDescent="0.2">
      <c r="A245" s="38" t="s">
        <v>36</v>
      </c>
      <c r="B245" s="15">
        <f>SUM(D245:G245)</f>
        <v>401</v>
      </c>
      <c r="C245" s="5">
        <f>B245/$B$8*100</f>
        <v>5.5272226050999311</v>
      </c>
      <c r="D245" s="12">
        <f>SUM(D247,D252,D260:D265)</f>
        <v>53</v>
      </c>
      <c r="E245" s="12">
        <f>SUM(E247,E252,E260:E265)</f>
        <v>52</v>
      </c>
      <c r="F245" s="12">
        <f>SUM(F247,F252,F260:F265)</f>
        <v>293</v>
      </c>
      <c r="G245" s="14">
        <f>SUM(G247,G252,G260:G265)</f>
        <v>3</v>
      </c>
      <c r="H245" s="3"/>
    </row>
    <row r="246" spans="1:8" s="4" customFormat="1" ht="13.5" customHeight="1" x14ac:dyDescent="0.2">
      <c r="A246" s="38"/>
      <c r="B246" s="15"/>
      <c r="C246" s="5"/>
      <c r="D246" s="12"/>
      <c r="E246" s="12"/>
      <c r="F246" s="12"/>
      <c r="G246" s="31"/>
      <c r="H246" s="3"/>
    </row>
    <row r="247" spans="1:8" s="4" customFormat="1" ht="14.25" customHeight="1" x14ac:dyDescent="0.2">
      <c r="A247" s="38" t="s">
        <v>10</v>
      </c>
      <c r="B247" s="15">
        <f>SUM(D247:G247)</f>
        <v>2</v>
      </c>
      <c r="C247" s="5">
        <f>SUM(C250)</f>
        <v>1.3783597518952445E-2</v>
      </c>
      <c r="D247" s="102">
        <f>SUM(D249:D250)</f>
        <v>1</v>
      </c>
      <c r="E247" s="42">
        <f>SUM(E249:E250)</f>
        <v>0</v>
      </c>
      <c r="F247" s="12">
        <f>SUM(F249:F250)</f>
        <v>1</v>
      </c>
      <c r="G247" s="31">
        <f>SUM(G250)</f>
        <v>0</v>
      </c>
      <c r="H247" s="3"/>
    </row>
    <row r="248" spans="1:8" s="4" customFormat="1" ht="14.25" customHeight="1" x14ac:dyDescent="0.2">
      <c r="A248" s="38"/>
      <c r="B248" s="15"/>
      <c r="C248" s="5"/>
      <c r="D248" s="90"/>
      <c r="E248" s="42"/>
      <c r="F248" s="5"/>
      <c r="G248" s="31"/>
      <c r="H248" s="3"/>
    </row>
    <row r="249" spans="1:8" s="4" customFormat="1" ht="14.25" customHeight="1" x14ac:dyDescent="0.2">
      <c r="A249" s="89" t="s">
        <v>14</v>
      </c>
      <c r="B249" s="15">
        <f>SUM(D249:G249)</f>
        <v>1</v>
      </c>
      <c r="C249" s="5">
        <f>B249/$B$8*100</f>
        <v>1.3783597518952445E-2</v>
      </c>
      <c r="D249" s="23">
        <v>0</v>
      </c>
      <c r="E249" s="48">
        <v>0</v>
      </c>
      <c r="F249" s="100">
        <v>1</v>
      </c>
      <c r="G249" s="69">
        <v>0</v>
      </c>
      <c r="H249" s="3"/>
    </row>
    <row r="250" spans="1:8" s="4" customFormat="1" ht="14.25" customHeight="1" x14ac:dyDescent="0.2">
      <c r="A250" s="89" t="s">
        <v>12</v>
      </c>
      <c r="B250" s="15">
        <f>SUM(D250:G250)</f>
        <v>1</v>
      </c>
      <c r="C250" s="5">
        <f>B250/$B$8*100</f>
        <v>1.3783597518952445E-2</v>
      </c>
      <c r="D250" s="10">
        <v>1</v>
      </c>
      <c r="E250" s="48">
        <v>0</v>
      </c>
      <c r="F250" s="10">
        <v>0</v>
      </c>
      <c r="G250" s="69">
        <v>0</v>
      </c>
      <c r="H250" s="3"/>
    </row>
    <row r="251" spans="1:8" s="4" customFormat="1" ht="13.5" customHeight="1" x14ac:dyDescent="0.2">
      <c r="A251" s="63"/>
      <c r="B251" s="15"/>
      <c r="C251" s="5"/>
      <c r="D251" s="12"/>
      <c r="E251" s="42"/>
      <c r="F251" s="12"/>
      <c r="G251" s="31"/>
      <c r="H251" s="3"/>
    </row>
    <row r="252" spans="1:8" s="4" customFormat="1" ht="14.25" customHeight="1" x14ac:dyDescent="0.2">
      <c r="A252" s="57" t="s">
        <v>13</v>
      </c>
      <c r="B252" s="15">
        <f>SUM(D252:G252)</f>
        <v>49</v>
      </c>
      <c r="C252" s="5">
        <f>B252/$B$8*100</f>
        <v>0.67539627842866989</v>
      </c>
      <c r="D252" s="12">
        <f>SUM(D254:D258)</f>
        <v>18</v>
      </c>
      <c r="E252" s="12">
        <f t="shared" ref="E252:F252" si="39">SUM(E254:E258)</f>
        <v>1</v>
      </c>
      <c r="F252" s="12">
        <f t="shared" si="39"/>
        <v>30</v>
      </c>
      <c r="G252" s="14">
        <f>SUM(G254:G258)</f>
        <v>0</v>
      </c>
      <c r="H252" s="3"/>
    </row>
    <row r="253" spans="1:8" s="4" customFormat="1" ht="14.25" customHeight="1" x14ac:dyDescent="0.2">
      <c r="A253" s="57"/>
      <c r="B253" s="15"/>
      <c r="C253" s="5"/>
      <c r="D253" s="12"/>
      <c r="E253" s="12"/>
      <c r="F253" s="12"/>
      <c r="G253" s="31"/>
      <c r="H253" s="3"/>
    </row>
    <row r="254" spans="1:8" s="4" customFormat="1" ht="14.25" customHeight="1" x14ac:dyDescent="0.2">
      <c r="A254" s="62" t="s">
        <v>15</v>
      </c>
      <c r="B254" s="15">
        <f>SUM(D254:G254)</f>
        <v>4</v>
      </c>
      <c r="C254" s="5">
        <f>B254/$B$8*100</f>
        <v>5.513439007580978E-2</v>
      </c>
      <c r="D254" s="10">
        <v>1</v>
      </c>
      <c r="E254" s="47">
        <v>0</v>
      </c>
      <c r="F254" s="10">
        <v>3</v>
      </c>
      <c r="G254" s="69">
        <v>0</v>
      </c>
      <c r="H254" s="3"/>
    </row>
    <row r="255" spans="1:8" s="2" customFormat="1" ht="14.25" customHeight="1" x14ac:dyDescent="0.2">
      <c r="A255" s="62" t="s">
        <v>16</v>
      </c>
      <c r="B255" s="15">
        <f>SUM(D255:G255)</f>
        <v>10</v>
      </c>
      <c r="C255" s="5">
        <f>B255/$B$8*100</f>
        <v>0.13783597518952445</v>
      </c>
      <c r="D255" s="43">
        <v>8</v>
      </c>
      <c r="E255" s="51">
        <v>0</v>
      </c>
      <c r="F255" s="43">
        <v>2</v>
      </c>
      <c r="G255" s="45">
        <v>0</v>
      </c>
    </row>
    <row r="256" spans="1:8" s="2" customFormat="1" ht="14.25" customHeight="1" x14ac:dyDescent="0.2">
      <c r="A256" s="62" t="s">
        <v>17</v>
      </c>
      <c r="B256" s="15">
        <f>SUM(D256:G256)</f>
        <v>7</v>
      </c>
      <c r="C256" s="5">
        <f>B256/$B$8*100</f>
        <v>9.6485182632667116E-2</v>
      </c>
      <c r="D256" s="43">
        <v>2</v>
      </c>
      <c r="E256" s="51">
        <v>0</v>
      </c>
      <c r="F256" s="43">
        <v>5</v>
      </c>
      <c r="G256" s="45">
        <v>0</v>
      </c>
    </row>
    <row r="257" spans="1:7" s="2" customFormat="1" ht="14.25" customHeight="1" x14ac:dyDescent="0.2">
      <c r="A257" s="62" t="s">
        <v>19</v>
      </c>
      <c r="B257" s="15">
        <f>SUM(D257:G257)</f>
        <v>10</v>
      </c>
      <c r="C257" s="5">
        <f>B257/$B$8*100</f>
        <v>0.13783597518952445</v>
      </c>
      <c r="D257" s="43">
        <v>3</v>
      </c>
      <c r="E257" s="43">
        <v>0</v>
      </c>
      <c r="F257" s="43">
        <v>7</v>
      </c>
      <c r="G257" s="45">
        <v>0</v>
      </c>
    </row>
    <row r="258" spans="1:7" s="2" customFormat="1" ht="14.25" customHeight="1" x14ac:dyDescent="0.2">
      <c r="A258" s="62" t="s">
        <v>18</v>
      </c>
      <c r="B258" s="15">
        <f>SUM(D258:G258)</f>
        <v>18</v>
      </c>
      <c r="C258" s="5">
        <f>B258/$B$8*100</f>
        <v>0.24810475534114404</v>
      </c>
      <c r="D258" s="43">
        <v>4</v>
      </c>
      <c r="E258" s="43">
        <v>1</v>
      </c>
      <c r="F258" s="43">
        <v>13</v>
      </c>
      <c r="G258" s="45">
        <v>0</v>
      </c>
    </row>
    <row r="259" spans="1:7" s="2" customFormat="1" ht="14.25" customHeight="1" x14ac:dyDescent="0.2">
      <c r="A259" s="62"/>
      <c r="B259" s="15"/>
      <c r="C259" s="5"/>
      <c r="D259" s="43"/>
      <c r="E259" s="43"/>
      <c r="F259" s="43"/>
      <c r="G259" s="45"/>
    </row>
    <row r="260" spans="1:7" s="2" customFormat="1" ht="14.25" customHeight="1" x14ac:dyDescent="0.2">
      <c r="A260" s="57" t="s">
        <v>20</v>
      </c>
      <c r="B260" s="15">
        <f t="shared" ref="B260:B265" si="40">SUM(D260:G260)</f>
        <v>82</v>
      </c>
      <c r="C260" s="5">
        <f t="shared" ref="C260:C265" si="41">B260/$B$8*100</f>
        <v>1.1302549965541007</v>
      </c>
      <c r="D260" s="43">
        <v>10</v>
      </c>
      <c r="E260" s="41">
        <v>2</v>
      </c>
      <c r="F260" s="43">
        <v>69</v>
      </c>
      <c r="G260" s="45">
        <v>1</v>
      </c>
    </row>
    <row r="261" spans="1:7" s="2" customFormat="1" ht="14.25" customHeight="1" x14ac:dyDescent="0.2">
      <c r="A261" s="57" t="s">
        <v>21</v>
      </c>
      <c r="B261" s="15">
        <f t="shared" si="40"/>
        <v>92</v>
      </c>
      <c r="C261" s="5">
        <f t="shared" si="41"/>
        <v>1.2680909717436251</v>
      </c>
      <c r="D261" s="43">
        <v>10</v>
      </c>
      <c r="E261" s="41">
        <v>10</v>
      </c>
      <c r="F261" s="43">
        <v>71</v>
      </c>
      <c r="G261" s="45">
        <v>1</v>
      </c>
    </row>
    <row r="262" spans="1:7" s="2" customFormat="1" ht="14.25" customHeight="1" x14ac:dyDescent="0.2">
      <c r="A262" s="57" t="s">
        <v>22</v>
      </c>
      <c r="B262" s="15">
        <f t="shared" si="40"/>
        <v>81</v>
      </c>
      <c r="C262" s="5">
        <f t="shared" si="41"/>
        <v>1.116471399035148</v>
      </c>
      <c r="D262" s="43">
        <v>6</v>
      </c>
      <c r="E262" s="41">
        <v>18</v>
      </c>
      <c r="F262" s="43">
        <v>56</v>
      </c>
      <c r="G262" s="45">
        <v>1</v>
      </c>
    </row>
    <row r="263" spans="1:7" s="2" customFormat="1" ht="14.25" customHeight="1" x14ac:dyDescent="0.2">
      <c r="A263" s="57" t="s">
        <v>23</v>
      </c>
      <c r="B263" s="15">
        <f t="shared" si="40"/>
        <v>54</v>
      </c>
      <c r="C263" s="5">
        <f t="shared" si="41"/>
        <v>0.74431426602343209</v>
      </c>
      <c r="D263" s="43">
        <v>5</v>
      </c>
      <c r="E263" s="41">
        <v>15</v>
      </c>
      <c r="F263" s="43">
        <v>34</v>
      </c>
      <c r="G263" s="45">
        <v>0</v>
      </c>
    </row>
    <row r="264" spans="1:7" s="2" customFormat="1" ht="14.25" customHeight="1" x14ac:dyDescent="0.2">
      <c r="A264" s="57" t="s">
        <v>24</v>
      </c>
      <c r="B264" s="15">
        <f t="shared" si="40"/>
        <v>38</v>
      </c>
      <c r="C264" s="5">
        <f t="shared" si="41"/>
        <v>0.52377670572019297</v>
      </c>
      <c r="D264" s="43">
        <v>3</v>
      </c>
      <c r="E264" s="41">
        <v>5</v>
      </c>
      <c r="F264" s="43">
        <v>30</v>
      </c>
      <c r="G264" s="45">
        <v>0</v>
      </c>
    </row>
    <row r="265" spans="1:7" s="2" customFormat="1" ht="14.25" customHeight="1" x14ac:dyDescent="0.2">
      <c r="A265" s="57" t="s">
        <v>25</v>
      </c>
      <c r="B265" s="15">
        <f t="shared" si="40"/>
        <v>3</v>
      </c>
      <c r="C265" s="5">
        <f t="shared" si="41"/>
        <v>4.1350792556857342E-2</v>
      </c>
      <c r="D265" s="43">
        <v>0</v>
      </c>
      <c r="E265" s="43">
        <v>1</v>
      </c>
      <c r="F265" s="43">
        <v>2</v>
      </c>
      <c r="G265" s="45">
        <v>0</v>
      </c>
    </row>
    <row r="266" spans="1:7" s="2" customFormat="1" ht="12.75" customHeight="1" x14ac:dyDescent="0.2">
      <c r="A266" s="62"/>
      <c r="B266" s="15"/>
      <c r="C266" s="5"/>
      <c r="D266" s="43"/>
      <c r="E266" s="43"/>
      <c r="F266" s="43"/>
      <c r="G266" s="45"/>
    </row>
    <row r="267" spans="1:7" s="2" customFormat="1" ht="14.25" customHeight="1" x14ac:dyDescent="0.2">
      <c r="A267" s="72" t="s">
        <v>37</v>
      </c>
      <c r="B267" s="15">
        <f>SUM(D267:G267)</f>
        <v>17</v>
      </c>
      <c r="C267" s="5">
        <f>B267/$B$8*100</f>
        <v>0.23432115782219159</v>
      </c>
      <c r="D267" s="12">
        <f>SUM(D269,D276:D279)</f>
        <v>3</v>
      </c>
      <c r="E267" s="12">
        <f t="shared" ref="E267:F267" si="42">SUM(E269,E276:E279)</f>
        <v>1</v>
      </c>
      <c r="F267" s="12">
        <f t="shared" si="42"/>
        <v>13</v>
      </c>
      <c r="G267" s="14">
        <f>SUM(G269,G276:G279)</f>
        <v>0</v>
      </c>
    </row>
    <row r="268" spans="1:7" s="2" customFormat="1" ht="13.5" customHeight="1" x14ac:dyDescent="0.2">
      <c r="A268" s="72"/>
      <c r="B268" s="15"/>
      <c r="C268" s="5"/>
      <c r="D268" s="12"/>
      <c r="E268" s="12"/>
      <c r="F268" s="12"/>
      <c r="G268" s="31"/>
    </row>
    <row r="269" spans="1:7" s="2" customFormat="1" ht="14.25" customHeight="1" x14ac:dyDescent="0.2">
      <c r="A269" s="57" t="s">
        <v>13</v>
      </c>
      <c r="B269" s="15">
        <f>SUM(D269:G269)</f>
        <v>5</v>
      </c>
      <c r="C269" s="5">
        <f>B269/$B$8*100</f>
        <v>6.8917987594762226E-2</v>
      </c>
      <c r="D269" s="12">
        <f>SUM(D271:D274)</f>
        <v>2</v>
      </c>
      <c r="E269" s="12">
        <f>SUM(E271:E274)</f>
        <v>0</v>
      </c>
      <c r="F269" s="12">
        <f>SUM(F271:F274)</f>
        <v>3</v>
      </c>
      <c r="G269" s="31">
        <f>SUM(G271:G274)</f>
        <v>0</v>
      </c>
    </row>
    <row r="270" spans="1:7" s="2" customFormat="1" ht="13.5" customHeight="1" x14ac:dyDescent="0.2">
      <c r="A270" s="65"/>
      <c r="B270" s="15"/>
      <c r="C270" s="5"/>
      <c r="D270" s="12"/>
      <c r="E270" s="42"/>
      <c r="F270" s="12"/>
      <c r="G270" s="31"/>
    </row>
    <row r="271" spans="1:7" s="2" customFormat="1" ht="14.25" customHeight="1" x14ac:dyDescent="0.2">
      <c r="A271" s="62" t="s">
        <v>15</v>
      </c>
      <c r="B271" s="15">
        <f>SUM(D271:G271)</f>
        <v>2</v>
      </c>
      <c r="C271" s="5">
        <f>B271/$B$8*100</f>
        <v>2.756719503790489E-2</v>
      </c>
      <c r="D271" s="10">
        <v>1</v>
      </c>
      <c r="E271" s="51">
        <v>0</v>
      </c>
      <c r="F271" s="10">
        <v>1</v>
      </c>
      <c r="G271" s="69">
        <v>0</v>
      </c>
    </row>
    <row r="272" spans="1:7" s="2" customFormat="1" ht="14.25" customHeight="1" x14ac:dyDescent="0.2">
      <c r="A272" s="62" t="s">
        <v>17</v>
      </c>
      <c r="B272" s="15">
        <f>SUM(D272:G272)</f>
        <v>1</v>
      </c>
      <c r="C272" s="5">
        <f>B272/$B$8*100</f>
        <v>1.3783597518952445E-2</v>
      </c>
      <c r="D272" s="43">
        <v>1</v>
      </c>
      <c r="E272" s="41">
        <v>0</v>
      </c>
      <c r="F272" s="43">
        <v>0</v>
      </c>
      <c r="G272" s="45">
        <v>0</v>
      </c>
    </row>
    <row r="273" spans="1:16" s="2" customFormat="1" ht="14.25" customHeight="1" x14ac:dyDescent="0.2">
      <c r="A273" s="62" t="s">
        <v>19</v>
      </c>
      <c r="B273" s="15">
        <f>SUM(D273:G273)</f>
        <v>1</v>
      </c>
      <c r="C273" s="5">
        <f>B273/$B$8*100</f>
        <v>1.3783597518952445E-2</v>
      </c>
      <c r="D273" s="43">
        <v>0</v>
      </c>
      <c r="E273" s="43">
        <v>0</v>
      </c>
      <c r="F273" s="43">
        <v>1</v>
      </c>
      <c r="G273" s="45">
        <v>0</v>
      </c>
    </row>
    <row r="274" spans="1:16" s="2" customFormat="1" ht="14.25" customHeight="1" x14ac:dyDescent="0.2">
      <c r="A274" s="62" t="s">
        <v>18</v>
      </c>
      <c r="B274" s="15">
        <f>SUM(D274:G274)</f>
        <v>1</v>
      </c>
      <c r="C274" s="5">
        <f>B274/$B$8*100</f>
        <v>1.3783597518952445E-2</v>
      </c>
      <c r="D274" s="43">
        <v>0</v>
      </c>
      <c r="E274" s="43">
        <v>0</v>
      </c>
      <c r="F274" s="43">
        <v>1</v>
      </c>
      <c r="G274" s="45">
        <v>0</v>
      </c>
    </row>
    <row r="275" spans="1:16" s="2" customFormat="1" ht="12.75" customHeight="1" x14ac:dyDescent="0.2">
      <c r="A275" s="62"/>
      <c r="B275" s="15"/>
      <c r="C275" s="5"/>
      <c r="D275" s="43"/>
      <c r="E275" s="43"/>
      <c r="F275" s="43"/>
      <c r="G275" s="45"/>
      <c r="I275" s="1"/>
      <c r="J275" s="1"/>
      <c r="K275" s="1"/>
      <c r="L275" s="1"/>
      <c r="M275" s="1"/>
      <c r="N275" s="1"/>
      <c r="O275" s="1"/>
      <c r="P275" s="1"/>
    </row>
    <row r="276" spans="1:16" s="2" customFormat="1" ht="14.25" customHeight="1" x14ac:dyDescent="0.2">
      <c r="A276" s="57" t="s">
        <v>20</v>
      </c>
      <c r="B276" s="15">
        <f>SUM(D276:G276)</f>
        <v>3</v>
      </c>
      <c r="C276" s="5">
        <f>B276/$B$8*100</f>
        <v>4.1350792556857342E-2</v>
      </c>
      <c r="D276" s="43">
        <v>0</v>
      </c>
      <c r="E276" s="43">
        <v>0</v>
      </c>
      <c r="F276" s="43">
        <v>3</v>
      </c>
      <c r="G276" s="45">
        <v>0</v>
      </c>
      <c r="I276" s="1"/>
      <c r="J276" s="1"/>
      <c r="K276" s="1"/>
      <c r="L276" s="1"/>
      <c r="M276" s="1"/>
      <c r="N276" s="1"/>
      <c r="O276" s="1"/>
      <c r="P276" s="1"/>
    </row>
    <row r="277" spans="1:16" s="2" customFormat="1" ht="14.25" customHeight="1" x14ac:dyDescent="0.2">
      <c r="A277" s="57" t="s">
        <v>21</v>
      </c>
      <c r="B277" s="15">
        <f>SUM(D277:G277)</f>
        <v>5</v>
      </c>
      <c r="C277" s="5">
        <f>B277/$B$8*100</f>
        <v>6.8917987594762226E-2</v>
      </c>
      <c r="D277" s="43">
        <v>1</v>
      </c>
      <c r="E277" s="43">
        <v>1</v>
      </c>
      <c r="F277" s="43">
        <v>3</v>
      </c>
      <c r="G277" s="45">
        <v>0</v>
      </c>
      <c r="I277" s="1"/>
      <c r="J277" s="1"/>
      <c r="K277" s="1"/>
      <c r="L277" s="1"/>
      <c r="M277" s="1"/>
      <c r="N277" s="1"/>
      <c r="O277" s="1"/>
      <c r="P277" s="1"/>
    </row>
    <row r="278" spans="1:16" s="2" customFormat="1" ht="14.25" customHeight="1" x14ac:dyDescent="0.2">
      <c r="A278" s="57" t="s">
        <v>22</v>
      </c>
      <c r="B278" s="15">
        <f>SUM(D278:G278)</f>
        <v>3</v>
      </c>
      <c r="C278" s="5">
        <f>B278/$B$8*100</f>
        <v>4.1350792556857342E-2</v>
      </c>
      <c r="D278" s="43">
        <v>0</v>
      </c>
      <c r="E278" s="43">
        <v>0</v>
      </c>
      <c r="F278" s="43">
        <v>3</v>
      </c>
      <c r="G278" s="45">
        <v>0</v>
      </c>
      <c r="I278" s="1"/>
      <c r="J278" s="1"/>
      <c r="K278" s="1"/>
      <c r="L278" s="1"/>
      <c r="M278" s="1"/>
      <c r="N278" s="1"/>
      <c r="O278" s="1"/>
      <c r="P278" s="1"/>
    </row>
    <row r="279" spans="1:16" s="2" customFormat="1" ht="14.25" customHeight="1" x14ac:dyDescent="0.2">
      <c r="A279" s="57" t="s">
        <v>23</v>
      </c>
      <c r="B279" s="15">
        <f>SUM(D279:G279)</f>
        <v>1</v>
      </c>
      <c r="C279" s="5">
        <f>B279/$B$8*100</f>
        <v>1.3783597518952445E-2</v>
      </c>
      <c r="D279" s="43">
        <v>0</v>
      </c>
      <c r="E279" s="43">
        <v>0</v>
      </c>
      <c r="F279" s="43">
        <v>1</v>
      </c>
      <c r="G279" s="45">
        <v>0</v>
      </c>
      <c r="I279" s="1"/>
      <c r="J279" s="1"/>
      <c r="K279" s="1"/>
      <c r="L279" s="1"/>
      <c r="M279" s="1"/>
      <c r="N279" s="1"/>
      <c r="O279" s="1"/>
      <c r="P279" s="1"/>
    </row>
    <row r="280" spans="1:16" s="2" customFormat="1" ht="15" customHeight="1" x14ac:dyDescent="0.2">
      <c r="A280" s="106" t="s">
        <v>41</v>
      </c>
      <c r="B280" s="106"/>
      <c r="C280" s="106"/>
      <c r="D280" s="106"/>
      <c r="E280" s="106"/>
      <c r="F280" s="106"/>
      <c r="G280" s="106"/>
      <c r="I280" s="1"/>
      <c r="J280" s="1"/>
      <c r="K280" s="1"/>
      <c r="L280" s="1"/>
      <c r="M280" s="1"/>
      <c r="N280" s="1"/>
      <c r="O280" s="1"/>
      <c r="P280" s="1"/>
    </row>
    <row r="281" spans="1:16" s="2" customFormat="1" ht="15" customHeight="1" x14ac:dyDescent="0.2">
      <c r="A281" s="107" t="s">
        <v>51</v>
      </c>
      <c r="B281" s="107"/>
      <c r="C281" s="107"/>
      <c r="D281" s="107"/>
      <c r="E281" s="107"/>
      <c r="F281" s="107"/>
      <c r="G281" s="107"/>
      <c r="I281" s="1"/>
      <c r="J281" s="1"/>
      <c r="K281" s="1"/>
      <c r="L281" s="1"/>
      <c r="M281" s="1"/>
      <c r="N281" s="1"/>
      <c r="O281" s="1"/>
      <c r="P281" s="1"/>
    </row>
    <row r="282" spans="1:16" s="2" customFormat="1" ht="12.6" customHeight="1" x14ac:dyDescent="0.2">
      <c r="A282" s="95"/>
      <c r="B282" s="96"/>
      <c r="C282" s="97"/>
      <c r="D282" s="96"/>
      <c r="E282" s="96"/>
      <c r="F282" s="96"/>
      <c r="G282" s="96"/>
      <c r="I282" s="1"/>
      <c r="J282" s="1"/>
      <c r="K282" s="1"/>
      <c r="L282" s="1"/>
      <c r="M282" s="1"/>
      <c r="N282" s="1"/>
      <c r="O282" s="1"/>
      <c r="P282" s="1"/>
    </row>
    <row r="283" spans="1:16" ht="24.95" customHeight="1" x14ac:dyDescent="0.2">
      <c r="A283" s="108" t="s">
        <v>40</v>
      </c>
      <c r="B283" s="111" t="s">
        <v>0</v>
      </c>
      <c r="C283" s="112"/>
      <c r="D283" s="112"/>
      <c r="E283" s="112"/>
      <c r="F283" s="112"/>
      <c r="G283" s="112"/>
    </row>
    <row r="284" spans="1:16" ht="24.95" customHeight="1" x14ac:dyDescent="0.2">
      <c r="A284" s="109"/>
      <c r="B284" s="113" t="s">
        <v>1</v>
      </c>
      <c r="C284" s="115" t="s">
        <v>7</v>
      </c>
      <c r="D284" s="111" t="s">
        <v>6</v>
      </c>
      <c r="E284" s="112"/>
      <c r="F284" s="112"/>
      <c r="G284" s="112"/>
    </row>
    <row r="285" spans="1:16" ht="24.95" customHeight="1" x14ac:dyDescent="0.2">
      <c r="A285" s="110"/>
      <c r="B285" s="114"/>
      <c r="C285" s="116"/>
      <c r="D285" s="16" t="s">
        <v>4</v>
      </c>
      <c r="E285" s="16" t="s">
        <v>3</v>
      </c>
      <c r="F285" s="16" t="s">
        <v>2</v>
      </c>
      <c r="G285" s="17" t="s">
        <v>8</v>
      </c>
    </row>
    <row r="286" spans="1:16" s="4" customFormat="1" ht="14.45" customHeight="1" x14ac:dyDescent="0.2">
      <c r="A286" s="58"/>
      <c r="B286" s="59"/>
      <c r="C286" s="59"/>
      <c r="D286" s="59"/>
      <c r="E286" s="59"/>
      <c r="F286" s="59"/>
      <c r="H286" s="3"/>
    </row>
    <row r="287" spans="1:16" s="79" customFormat="1" ht="15" customHeight="1" x14ac:dyDescent="0.2">
      <c r="A287" s="73" t="s">
        <v>38</v>
      </c>
      <c r="B287" s="15">
        <f>SUM(D287:G287)</f>
        <v>4</v>
      </c>
      <c r="C287" s="5">
        <f>B287/$B$8*100</f>
        <v>5.513439007580978E-2</v>
      </c>
      <c r="D287" s="12">
        <f>SUM(D289,D294:D294)</f>
        <v>0</v>
      </c>
      <c r="E287" s="12">
        <f>SUM(E289,E294:E294)</f>
        <v>0</v>
      </c>
      <c r="F287" s="12">
        <f>SUM(F289,F294:F294)</f>
        <v>4</v>
      </c>
      <c r="G287" s="14">
        <f>SUM(G289,G294:G294)</f>
        <v>0</v>
      </c>
      <c r="H287" s="82"/>
    </row>
    <row r="288" spans="1:16" s="79" customFormat="1" ht="15" customHeight="1" x14ac:dyDescent="0.2">
      <c r="A288" s="73"/>
      <c r="B288" s="15"/>
      <c r="C288" s="5"/>
      <c r="D288" s="12"/>
      <c r="E288" s="35"/>
      <c r="F288" s="12"/>
      <c r="G288" s="31"/>
      <c r="H288" s="82"/>
    </row>
    <row r="289" spans="1:8" s="79" customFormat="1" ht="15" customHeight="1" x14ac:dyDescent="0.2">
      <c r="A289" s="92" t="s">
        <v>13</v>
      </c>
      <c r="B289" s="15">
        <f>SUM(D289:G289)</f>
        <v>3</v>
      </c>
      <c r="C289" s="5">
        <f>B289/$B$8*100</f>
        <v>4.1350792556857342E-2</v>
      </c>
      <c r="D289" s="12">
        <f>SUM(D291:D292)</f>
        <v>0</v>
      </c>
      <c r="E289" s="12">
        <f>SUM(E291:E292)</f>
        <v>0</v>
      </c>
      <c r="F289" s="12">
        <f>SUM(F291:F292)</f>
        <v>3</v>
      </c>
      <c r="G289" s="14">
        <f>SUM(G291:G292)</f>
        <v>0</v>
      </c>
      <c r="H289" s="82"/>
    </row>
    <row r="290" spans="1:8" x14ac:dyDescent="0.2">
      <c r="A290" s="33"/>
      <c r="B290" s="39"/>
      <c r="C290" s="93"/>
      <c r="D290" s="39"/>
      <c r="E290" s="39"/>
      <c r="F290" s="39"/>
      <c r="G290" s="94"/>
    </row>
    <row r="291" spans="1:8" s="79" customFormat="1" ht="15" customHeight="1" x14ac:dyDescent="0.2">
      <c r="A291" s="92" t="s">
        <v>48</v>
      </c>
      <c r="B291" s="15">
        <f>SUM(D291:G291)</f>
        <v>2</v>
      </c>
      <c r="C291" s="5">
        <f t="shared" ref="C291:C292" si="43">B291/$B$8*100</f>
        <v>2.756719503790489E-2</v>
      </c>
      <c r="D291" s="10">
        <v>0</v>
      </c>
      <c r="E291" s="47">
        <v>0</v>
      </c>
      <c r="F291" s="10">
        <v>2</v>
      </c>
      <c r="G291" s="69">
        <v>0</v>
      </c>
      <c r="H291" s="82"/>
    </row>
    <row r="292" spans="1:8" s="79" customFormat="1" ht="15" customHeight="1" x14ac:dyDescent="0.2">
      <c r="A292" s="92" t="s">
        <v>52</v>
      </c>
      <c r="B292" s="15">
        <f t="shared" ref="B292" si="44">SUM(D292:G292)</f>
        <v>1</v>
      </c>
      <c r="C292" s="5">
        <f t="shared" si="43"/>
        <v>1.3783597518952445E-2</v>
      </c>
      <c r="D292" s="10">
        <v>0</v>
      </c>
      <c r="E292" s="23">
        <v>0</v>
      </c>
      <c r="F292" s="10">
        <v>1</v>
      </c>
      <c r="G292" s="69">
        <v>0</v>
      </c>
      <c r="H292" s="82"/>
    </row>
    <row r="293" spans="1:8" ht="15" customHeight="1" x14ac:dyDescent="0.2">
      <c r="A293" s="74"/>
      <c r="B293" s="15"/>
      <c r="C293" s="5"/>
      <c r="D293" s="12"/>
      <c r="E293" s="42"/>
      <c r="F293" s="12"/>
      <c r="G293" s="31"/>
    </row>
    <row r="294" spans="1:8" s="4" customFormat="1" ht="15" customHeight="1" x14ac:dyDescent="0.2">
      <c r="A294" s="57" t="s">
        <v>20</v>
      </c>
      <c r="B294" s="15">
        <f>SUM(D294:G294)</f>
        <v>1</v>
      </c>
      <c r="C294" s="5">
        <f>B294/$B$8*100</f>
        <v>1.3783597518952445E-2</v>
      </c>
      <c r="D294" s="103">
        <f>SUM(D296:D297)</f>
        <v>0</v>
      </c>
      <c r="E294" s="103">
        <f>SUM(E296:E297)</f>
        <v>0</v>
      </c>
      <c r="F294" s="103">
        <f>SUM(F296:F297)</f>
        <v>1</v>
      </c>
      <c r="G294" s="104">
        <v>0</v>
      </c>
      <c r="H294" s="3"/>
    </row>
    <row r="295" spans="1:8" s="4" customFormat="1" ht="15" customHeight="1" x14ac:dyDescent="0.2">
      <c r="A295" s="57"/>
      <c r="B295" s="15"/>
      <c r="C295" s="5"/>
      <c r="D295" s="43"/>
      <c r="E295" s="43"/>
      <c r="F295" s="43"/>
      <c r="G295" s="45"/>
      <c r="H295" s="3"/>
    </row>
    <row r="296" spans="1:8" s="4" customFormat="1" ht="15" customHeight="1" x14ac:dyDescent="0.2">
      <c r="A296" s="92" t="s">
        <v>53</v>
      </c>
      <c r="B296" s="15">
        <f>SUM(D296:G296)</f>
        <v>1</v>
      </c>
      <c r="C296" s="5">
        <f>B296/$B$8*100</f>
        <v>1.3783597518952445E-2</v>
      </c>
      <c r="D296" s="43">
        <v>0</v>
      </c>
      <c r="E296" s="43">
        <v>0</v>
      </c>
      <c r="F296" s="43">
        <v>1</v>
      </c>
      <c r="G296" s="45">
        <v>0</v>
      </c>
      <c r="H296" s="3"/>
    </row>
    <row r="297" spans="1:8" s="4" customFormat="1" ht="15" customHeight="1" x14ac:dyDescent="0.2">
      <c r="A297" s="58"/>
      <c r="B297" s="59"/>
      <c r="C297" s="59"/>
      <c r="D297" s="59"/>
      <c r="E297" s="59"/>
      <c r="F297" s="59"/>
      <c r="H297" s="3"/>
    </row>
    <row r="298" spans="1:8" s="4" customFormat="1" ht="15" customHeight="1" x14ac:dyDescent="0.2">
      <c r="A298" s="73" t="s">
        <v>39</v>
      </c>
      <c r="B298" s="15">
        <f>SUM(D298:G298)</f>
        <v>238</v>
      </c>
      <c r="C298" s="5">
        <f>B298/$B$8*100</f>
        <v>3.2804962095106824</v>
      </c>
      <c r="D298" s="12">
        <f>SUM(D300,D304,D312:D316)</f>
        <v>29</v>
      </c>
      <c r="E298" s="12">
        <f>SUM(E300,E304,E312:E316)</f>
        <v>5</v>
      </c>
      <c r="F298" s="12">
        <f>SUM(F300,F304,F312:F316)</f>
        <v>204</v>
      </c>
      <c r="G298" s="31">
        <f>SUM(G300,G304,G312:G316)</f>
        <v>0</v>
      </c>
      <c r="H298" s="3"/>
    </row>
    <row r="299" spans="1:8" s="4" customFormat="1" ht="15" customHeight="1" x14ac:dyDescent="0.2">
      <c r="A299" s="74"/>
      <c r="B299" s="15"/>
      <c r="C299" s="5"/>
      <c r="D299" s="12"/>
      <c r="E299" s="42"/>
      <c r="F299" s="12"/>
      <c r="G299" s="31"/>
      <c r="H299" s="3"/>
    </row>
    <row r="300" spans="1:8" s="4" customFormat="1" ht="15" customHeight="1" x14ac:dyDescent="0.2">
      <c r="A300" s="64" t="s">
        <v>10</v>
      </c>
      <c r="B300" s="15">
        <f>SUM(D300:G300)</f>
        <v>1</v>
      </c>
      <c r="C300" s="5">
        <f>B300/$B$8*100</f>
        <v>1.3783597518952445E-2</v>
      </c>
      <c r="D300" s="12">
        <f>SUM(D302:D302)</f>
        <v>0</v>
      </c>
      <c r="E300" s="42">
        <f>SUM(E302:E302)</f>
        <v>0</v>
      </c>
      <c r="F300" s="12">
        <f>SUM(F302:F302)</f>
        <v>1</v>
      </c>
      <c r="G300" s="31">
        <f>SUM(G302:G302)</f>
        <v>0</v>
      </c>
      <c r="H300" s="3"/>
    </row>
    <row r="301" spans="1:8" s="4" customFormat="1" ht="15" customHeight="1" x14ac:dyDescent="0.2">
      <c r="A301" s="64"/>
      <c r="B301" s="15"/>
      <c r="C301" s="5"/>
      <c r="D301" s="12"/>
      <c r="E301" s="42"/>
      <c r="F301" s="12"/>
      <c r="G301" s="31"/>
      <c r="H301" s="3"/>
    </row>
    <row r="302" spans="1:8" s="4" customFormat="1" ht="15" customHeight="1" x14ac:dyDescent="0.2">
      <c r="A302" s="62" t="s">
        <v>12</v>
      </c>
      <c r="B302" s="15">
        <f>SUM(D302:G302)</f>
        <v>1</v>
      </c>
      <c r="C302" s="5">
        <f>B302/$B$8*100</f>
        <v>1.3783597518952445E-2</v>
      </c>
      <c r="D302" s="43">
        <v>0</v>
      </c>
      <c r="E302" s="51">
        <v>0</v>
      </c>
      <c r="F302" s="43">
        <v>1</v>
      </c>
      <c r="G302" s="45">
        <v>0</v>
      </c>
      <c r="H302" s="3"/>
    </row>
    <row r="303" spans="1:8" ht="15" customHeight="1" x14ac:dyDescent="0.2">
      <c r="A303" s="62"/>
      <c r="B303" s="15"/>
      <c r="C303" s="5"/>
      <c r="D303" s="43"/>
      <c r="E303" s="41"/>
      <c r="F303" s="43"/>
      <c r="G303" s="45"/>
    </row>
    <row r="304" spans="1:8" ht="15" customHeight="1" x14ac:dyDescent="0.2">
      <c r="A304" s="57" t="s">
        <v>13</v>
      </c>
      <c r="B304" s="15">
        <f>SUM(D304:G304)</f>
        <v>55</v>
      </c>
      <c r="C304" s="5">
        <f t="shared" ref="C304:C316" si="45">B304/$B$8*100</f>
        <v>0.75809786354238462</v>
      </c>
      <c r="D304" s="12">
        <f>SUM(D306:D310)</f>
        <v>14</v>
      </c>
      <c r="E304" s="12">
        <f>SUM(E306:E310)</f>
        <v>0</v>
      </c>
      <c r="F304" s="12">
        <f>SUM(F306:F310)</f>
        <v>41</v>
      </c>
      <c r="G304" s="31">
        <f>SUM(G306:G310)</f>
        <v>0</v>
      </c>
    </row>
    <row r="305" spans="1:8" ht="15" customHeight="1" x14ac:dyDescent="0.2">
      <c r="A305" s="65"/>
      <c r="B305" s="15"/>
      <c r="C305" s="5"/>
      <c r="D305" s="12"/>
      <c r="E305" s="42"/>
      <c r="F305" s="12"/>
      <c r="G305" s="31"/>
    </row>
    <row r="306" spans="1:8" s="4" customFormat="1" ht="15" customHeight="1" x14ac:dyDescent="0.2">
      <c r="A306" s="62" t="s">
        <v>15</v>
      </c>
      <c r="B306" s="15">
        <f t="shared" ref="B306:B316" si="46">SUM(D306:G306)</f>
        <v>8</v>
      </c>
      <c r="C306" s="5">
        <f t="shared" si="45"/>
        <v>0.11026878015161956</v>
      </c>
      <c r="D306" s="43">
        <v>2</v>
      </c>
      <c r="E306" s="51">
        <v>0</v>
      </c>
      <c r="F306" s="43">
        <v>6</v>
      </c>
      <c r="G306" s="45">
        <v>0</v>
      </c>
      <c r="H306" s="3"/>
    </row>
    <row r="307" spans="1:8" s="4" customFormat="1" ht="15" customHeight="1" x14ac:dyDescent="0.2">
      <c r="A307" s="62" t="s">
        <v>16</v>
      </c>
      <c r="B307" s="15">
        <f t="shared" si="46"/>
        <v>11</v>
      </c>
      <c r="C307" s="5">
        <f t="shared" si="45"/>
        <v>0.1516195727084769</v>
      </c>
      <c r="D307" s="43">
        <v>3</v>
      </c>
      <c r="E307" s="51">
        <v>0</v>
      </c>
      <c r="F307" s="43">
        <v>8</v>
      </c>
      <c r="G307" s="45">
        <v>0</v>
      </c>
      <c r="H307" s="3"/>
    </row>
    <row r="308" spans="1:8" s="4" customFormat="1" ht="15" customHeight="1" x14ac:dyDescent="0.2">
      <c r="A308" s="62" t="s">
        <v>17</v>
      </c>
      <c r="B308" s="15">
        <f t="shared" si="46"/>
        <v>12</v>
      </c>
      <c r="C308" s="5">
        <f t="shared" si="45"/>
        <v>0.16540317022742937</v>
      </c>
      <c r="D308" s="43">
        <v>4</v>
      </c>
      <c r="E308" s="51">
        <v>0</v>
      </c>
      <c r="F308" s="43">
        <v>8</v>
      </c>
      <c r="G308" s="45">
        <v>0</v>
      </c>
      <c r="H308" s="3"/>
    </row>
    <row r="309" spans="1:8" s="4" customFormat="1" ht="15" customHeight="1" x14ac:dyDescent="0.2">
      <c r="A309" s="62" t="s">
        <v>19</v>
      </c>
      <c r="B309" s="15">
        <f t="shared" si="46"/>
        <v>13</v>
      </c>
      <c r="C309" s="5">
        <f t="shared" si="45"/>
        <v>0.17918676774638181</v>
      </c>
      <c r="D309" s="43">
        <v>4</v>
      </c>
      <c r="E309" s="43">
        <v>0</v>
      </c>
      <c r="F309" s="43">
        <v>9</v>
      </c>
      <c r="G309" s="45">
        <v>0</v>
      </c>
      <c r="H309" s="3"/>
    </row>
    <row r="310" spans="1:8" s="4" customFormat="1" ht="15" customHeight="1" x14ac:dyDescent="0.2">
      <c r="A310" s="62" t="s">
        <v>18</v>
      </c>
      <c r="B310" s="15">
        <f t="shared" si="46"/>
        <v>11</v>
      </c>
      <c r="C310" s="5">
        <f t="shared" si="45"/>
        <v>0.1516195727084769</v>
      </c>
      <c r="D310" s="43">
        <v>1</v>
      </c>
      <c r="E310" s="43">
        <v>0</v>
      </c>
      <c r="F310" s="43">
        <v>10</v>
      </c>
      <c r="G310" s="45">
        <v>0</v>
      </c>
      <c r="H310" s="3"/>
    </row>
    <row r="311" spans="1:8" s="4" customFormat="1" ht="15" customHeight="1" x14ac:dyDescent="0.2">
      <c r="A311" s="62"/>
      <c r="B311" s="15"/>
      <c r="C311" s="5"/>
      <c r="D311" s="43"/>
      <c r="E311" s="43"/>
      <c r="F311" s="43"/>
      <c r="G311" s="45"/>
      <c r="H311" s="3"/>
    </row>
    <row r="312" spans="1:8" s="4" customFormat="1" ht="15" customHeight="1" x14ac:dyDescent="0.2">
      <c r="A312" s="57" t="s">
        <v>20</v>
      </c>
      <c r="B312" s="15">
        <f t="shared" si="46"/>
        <v>60</v>
      </c>
      <c r="C312" s="5">
        <f t="shared" si="45"/>
        <v>0.82701585113714671</v>
      </c>
      <c r="D312" s="39">
        <v>4</v>
      </c>
      <c r="E312" s="43">
        <v>1</v>
      </c>
      <c r="F312" s="39">
        <v>55</v>
      </c>
      <c r="G312" s="45">
        <v>0</v>
      </c>
      <c r="H312" s="3"/>
    </row>
    <row r="313" spans="1:8" s="4" customFormat="1" ht="15" customHeight="1" x14ac:dyDescent="0.2">
      <c r="A313" s="57" t="s">
        <v>21</v>
      </c>
      <c r="B313" s="15">
        <f t="shared" si="46"/>
        <v>42</v>
      </c>
      <c r="C313" s="5">
        <f t="shared" si="45"/>
        <v>0.57891109579600275</v>
      </c>
      <c r="D313" s="39">
        <v>7</v>
      </c>
      <c r="E313" s="50">
        <v>1</v>
      </c>
      <c r="F313" s="39">
        <v>34</v>
      </c>
      <c r="G313" s="45">
        <v>0</v>
      </c>
      <c r="H313" s="3"/>
    </row>
    <row r="314" spans="1:8" s="4" customFormat="1" ht="15" customHeight="1" x14ac:dyDescent="0.2">
      <c r="A314" s="57" t="s">
        <v>22</v>
      </c>
      <c r="B314" s="15">
        <f t="shared" si="46"/>
        <v>30</v>
      </c>
      <c r="C314" s="5">
        <f t="shared" si="45"/>
        <v>0.41350792556857335</v>
      </c>
      <c r="D314" s="39">
        <v>2</v>
      </c>
      <c r="E314" s="50">
        <v>2</v>
      </c>
      <c r="F314" s="39">
        <v>26</v>
      </c>
      <c r="G314" s="45">
        <v>0</v>
      </c>
      <c r="H314" s="3"/>
    </row>
    <row r="315" spans="1:8" s="4" customFormat="1" ht="15" customHeight="1" x14ac:dyDescent="0.2">
      <c r="A315" s="57" t="s">
        <v>23</v>
      </c>
      <c r="B315" s="15">
        <f t="shared" si="46"/>
        <v>33</v>
      </c>
      <c r="C315" s="5">
        <f t="shared" si="45"/>
        <v>0.45485871812543072</v>
      </c>
      <c r="D315" s="39">
        <v>1</v>
      </c>
      <c r="E315" s="25">
        <v>1</v>
      </c>
      <c r="F315" s="39">
        <v>31</v>
      </c>
      <c r="G315" s="45">
        <v>0</v>
      </c>
      <c r="H315" s="3"/>
    </row>
    <row r="316" spans="1:8" s="4" customFormat="1" ht="15" customHeight="1" x14ac:dyDescent="0.2">
      <c r="A316" s="57" t="s">
        <v>24</v>
      </c>
      <c r="B316" s="15">
        <f t="shared" si="46"/>
        <v>17</v>
      </c>
      <c r="C316" s="5">
        <f t="shared" si="45"/>
        <v>0.23432115782219159</v>
      </c>
      <c r="D316" s="39">
        <v>1</v>
      </c>
      <c r="E316" s="10">
        <v>0</v>
      </c>
      <c r="F316" s="39">
        <v>16</v>
      </c>
      <c r="G316" s="45">
        <v>0</v>
      </c>
      <c r="H316" s="3"/>
    </row>
    <row r="317" spans="1:8" s="4" customFormat="1" ht="12" customHeight="1" x14ac:dyDescent="0.2">
      <c r="A317" s="83"/>
      <c r="B317" s="52"/>
      <c r="C317" s="6"/>
      <c r="D317" s="53"/>
      <c r="E317" s="54"/>
      <c r="F317" s="54"/>
      <c r="G317" s="55"/>
      <c r="H317" s="3"/>
    </row>
    <row r="318" spans="1:8" s="4" customFormat="1" ht="12" customHeight="1" x14ac:dyDescent="0.2">
      <c r="A318" s="20"/>
      <c r="B318" s="28"/>
      <c r="C318" s="81"/>
      <c r="D318" s="2"/>
      <c r="E318" s="45"/>
      <c r="F318" s="45"/>
      <c r="G318" s="45"/>
      <c r="H318" s="3"/>
    </row>
    <row r="319" spans="1:8" ht="14.1" customHeight="1" x14ac:dyDescent="0.2">
      <c r="A319" s="1" t="s">
        <v>5</v>
      </c>
      <c r="C319" s="1"/>
    </row>
    <row r="320" spans="1:8" ht="14.1" customHeight="1" x14ac:dyDescent="0.2">
      <c r="A320" s="9" t="s">
        <v>50</v>
      </c>
      <c r="C320" s="1"/>
    </row>
    <row r="321" spans="1:3" ht="14.1" customHeight="1" x14ac:dyDescent="0.2">
      <c r="A321" s="9" t="s">
        <v>49</v>
      </c>
      <c r="C321" s="1"/>
    </row>
    <row r="322" spans="1:3" ht="14.1" customHeight="1" x14ac:dyDescent="0.2">
      <c r="A322" s="1" t="s">
        <v>9</v>
      </c>
      <c r="C322" s="1"/>
    </row>
    <row r="323" spans="1:3" ht="14.1" customHeight="1" x14ac:dyDescent="0.2">
      <c r="A323" s="8" t="s">
        <v>55</v>
      </c>
      <c r="C323" s="1"/>
    </row>
    <row r="324" spans="1:3" ht="14.1" customHeight="1" x14ac:dyDescent="0.2">
      <c r="A324" s="70" t="s">
        <v>56</v>
      </c>
      <c r="C324" s="1"/>
    </row>
    <row r="325" spans="1:3" ht="14.1" customHeight="1" x14ac:dyDescent="0.2">
      <c r="A325" s="71" t="s">
        <v>54</v>
      </c>
      <c r="C325" s="1"/>
    </row>
  </sheetData>
  <mergeCells count="42">
    <mergeCell ref="A1:G1"/>
    <mergeCell ref="A2:G2"/>
    <mergeCell ref="A4:A6"/>
    <mergeCell ref="B4:G4"/>
    <mergeCell ref="B5:B6"/>
    <mergeCell ref="C5:C6"/>
    <mergeCell ref="D5:G5"/>
    <mergeCell ref="A58:G58"/>
    <mergeCell ref="A59:G59"/>
    <mergeCell ref="A61:A63"/>
    <mergeCell ref="B61:G61"/>
    <mergeCell ref="B62:B63"/>
    <mergeCell ref="C62:C63"/>
    <mergeCell ref="D62:G62"/>
    <mergeCell ref="A111:G111"/>
    <mergeCell ref="A112:G112"/>
    <mergeCell ref="A114:A116"/>
    <mergeCell ref="B114:G114"/>
    <mergeCell ref="B115:B116"/>
    <mergeCell ref="C115:C116"/>
    <mergeCell ref="D115:G115"/>
    <mergeCell ref="A169:G169"/>
    <mergeCell ref="A170:G170"/>
    <mergeCell ref="A172:A174"/>
    <mergeCell ref="B172:G172"/>
    <mergeCell ref="B173:B174"/>
    <mergeCell ref="C173:C174"/>
    <mergeCell ref="D173:G173"/>
    <mergeCell ref="A220:G220"/>
    <mergeCell ref="A221:G221"/>
    <mergeCell ref="A223:A225"/>
    <mergeCell ref="B223:G223"/>
    <mergeCell ref="B224:B225"/>
    <mergeCell ref="C224:C225"/>
    <mergeCell ref="D224:G224"/>
    <mergeCell ref="A280:G280"/>
    <mergeCell ref="A281:G281"/>
    <mergeCell ref="A283:A285"/>
    <mergeCell ref="B283:G283"/>
    <mergeCell ref="B284:B285"/>
    <mergeCell ref="C284:C285"/>
    <mergeCell ref="D284:G284"/>
  </mergeCells>
  <printOptions horizontalCentered="1"/>
  <pageMargins left="0.74803149606299213" right="0.74803149606299213" top="0.98425196850393704" bottom="0.98425196850393704" header="0" footer="0"/>
  <pageSetup scale="75" fitToHeight="6" orientation="portrait" r:id="rId1"/>
  <headerFooter alignWithMargins="0"/>
  <rowBreaks count="5" manualBreakCount="5">
    <brk id="57" max="16383" man="1"/>
    <brk id="110" max="16383" man="1"/>
    <brk id="168" max="6" man="1"/>
    <brk id="219" max="16383" man="1"/>
    <brk id="27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17</vt:lpstr>
      <vt:lpstr>'Cuadro 17'!Área_de_impresión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2022-11-15T16:10:53Z</cp:lastPrinted>
  <dcterms:created xsi:type="dcterms:W3CDTF">2013-08-05T17:25:09Z</dcterms:created>
  <dcterms:modified xsi:type="dcterms:W3CDTF">2022-11-15T16:22:57Z</dcterms:modified>
</cp:coreProperties>
</file>